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U:\Technical GASB and AICPA Research\GASB67_68 - Pension\22a - Guidance for Employers\"/>
    </mc:Choice>
  </mc:AlternateContent>
  <xr:revisionPtr revIDLastSave="0" documentId="8_{070D0406-636B-4047-8149-22DF73190205}" xr6:coauthVersionLast="47" xr6:coauthVersionMax="47" xr10:uidLastSave="{00000000-0000-0000-0000-000000000000}"/>
  <bookViews>
    <workbookView xWindow="28680" yWindow="-120" windowWidth="29040" windowHeight="15840" activeTab="1" xr2:uid="{00000000-000D-0000-FFFF-FFFF00000000}"/>
  </bookViews>
  <sheets>
    <sheet name="JE calculator Cost Sharing" sheetId="1" r:id="rId1"/>
    <sheet name="JE calculator AGE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1" l="1"/>
  <c r="B124" i="1"/>
  <c r="B116" i="1"/>
  <c r="J95" i="1"/>
  <c r="F53" i="1"/>
  <c r="J51" i="1"/>
  <c r="H51" i="1" s="1"/>
  <c r="F34" i="1"/>
  <c r="H23" i="2" l="1"/>
  <c r="H33" i="2"/>
  <c r="H110" i="1" l="1"/>
  <c r="F110" i="1"/>
  <c r="F41" i="2" l="1"/>
  <c r="F43" i="2" s="1"/>
  <c r="H43" i="2"/>
  <c r="F129" i="1"/>
  <c r="L12" i="1" l="1"/>
  <c r="L10" i="1"/>
  <c r="J10" i="1"/>
  <c r="F57" i="1" l="1"/>
  <c r="F55" i="1"/>
  <c r="J12" i="1"/>
  <c r="H24" i="2" l="1"/>
  <c r="J23" i="1"/>
  <c r="H10" i="1"/>
  <c r="H72" i="1"/>
  <c r="H74" i="1" s="1"/>
  <c r="F24" i="2" l="1"/>
  <c r="H26" i="2" s="1"/>
  <c r="J74" i="1"/>
  <c r="J33" i="1" l="1"/>
  <c r="J42" i="1" s="1"/>
  <c r="N42" i="1" s="1"/>
  <c r="H108" i="1" l="1"/>
  <c r="F108" i="1"/>
  <c r="J40" i="1"/>
  <c r="J46" i="1"/>
  <c r="J38" i="1"/>
  <c r="L38" i="1" s="1"/>
  <c r="J44" i="1"/>
  <c r="J37" i="1"/>
  <c r="J41" i="1"/>
  <c r="J36" i="1"/>
  <c r="L36" i="1" s="1"/>
  <c r="H122" i="1"/>
  <c r="F97" i="1" l="1"/>
  <c r="H97" i="1"/>
  <c r="H102" i="1"/>
  <c r="F102" i="1"/>
  <c r="F99" i="1"/>
  <c r="H99" i="1"/>
  <c r="H14" i="1"/>
  <c r="N40" i="1" l="1"/>
  <c r="N41" i="1"/>
  <c r="F107" i="1" l="1"/>
  <c r="H107" i="1"/>
  <c r="F106" i="1"/>
  <c r="H106" i="1"/>
  <c r="H131" i="1"/>
  <c r="F130" i="1" s="1"/>
  <c r="H59" i="1"/>
  <c r="F59" i="1"/>
  <c r="H52" i="1"/>
  <c r="H57" i="1" s="1"/>
  <c r="H44" i="1"/>
  <c r="L37" i="1"/>
  <c r="L74" i="1"/>
  <c r="J84" i="1" s="1"/>
  <c r="H33" i="1"/>
  <c r="J27" i="1"/>
  <c r="L14" i="1"/>
  <c r="J14" i="1"/>
  <c r="H98" i="1" l="1"/>
  <c r="F98" i="1"/>
  <c r="J16" i="1"/>
  <c r="N44" i="1"/>
  <c r="H55" i="1"/>
  <c r="F84" i="1"/>
  <c r="H132" i="1"/>
  <c r="J52" i="1"/>
  <c r="J59" i="1" s="1"/>
  <c r="H112" i="1" l="1"/>
  <c r="F112" i="1"/>
  <c r="N59" i="1"/>
  <c r="N61" i="1" s="1"/>
  <c r="N66" i="1" s="1"/>
  <c r="J57" i="1"/>
  <c r="L57" i="1" s="1"/>
  <c r="J55" i="1"/>
  <c r="L55" i="1" s="1"/>
  <c r="F132" i="1"/>
  <c r="L61" i="1" l="1"/>
  <c r="L63" i="1" s="1"/>
  <c r="H82" i="1"/>
  <c r="H86" i="1" s="1"/>
  <c r="J82" i="1" l="1"/>
  <c r="J86" i="1" l="1"/>
  <c r="L66" i="1"/>
  <c r="H103" i="1" l="1"/>
  <c r="F103" i="1"/>
  <c r="F82" i="1"/>
  <c r="F86" i="1" s="1"/>
  <c r="F100" i="1" l="1"/>
  <c r="H100" i="1"/>
  <c r="H113" i="1"/>
  <c r="F113" i="1" l="1"/>
  <c r="H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8" authorId="0" shapeId="0" xr:uid="{00000000-0006-0000-0000-000001000000}">
      <text>
        <r>
          <rPr>
            <b/>
            <sz val="9"/>
            <color indexed="81"/>
            <rFont val="Tahoma"/>
            <family val="2"/>
          </rPr>
          <t>Ahni Smith:</t>
        </r>
        <r>
          <rPr>
            <sz val="9"/>
            <color indexed="81"/>
            <rFont val="Tahoma"/>
            <family val="2"/>
          </rPr>
          <t xml:space="preserve">
12/31/2013 FPPA NPL
Note 6</t>
        </r>
      </text>
    </comment>
    <comment ref="J8" authorId="0" shapeId="0" xr:uid="{00000000-0006-0000-0000-000002000000}">
      <text>
        <r>
          <rPr>
            <b/>
            <sz val="9"/>
            <color indexed="81"/>
            <rFont val="Tahoma"/>
            <family val="2"/>
          </rPr>
          <t>Ahni Smith:</t>
        </r>
        <r>
          <rPr>
            <sz val="9"/>
            <color indexed="81"/>
            <rFont val="Tahoma"/>
            <family val="2"/>
          </rPr>
          <t xml:space="preserve">
For 2015 reporting period, this will be $0</t>
        </r>
      </text>
    </comment>
    <comment ref="L8" authorId="0" shapeId="0" xr:uid="{00000000-0006-0000-0000-000003000000}">
      <text>
        <r>
          <rPr>
            <b/>
            <sz val="9"/>
            <color indexed="81"/>
            <rFont val="Tahoma"/>
            <family val="2"/>
          </rPr>
          <t>Ahni Smith:</t>
        </r>
        <r>
          <rPr>
            <sz val="9"/>
            <color indexed="81"/>
            <rFont val="Tahoma"/>
            <family val="2"/>
          </rPr>
          <t xml:space="preserve">
For 2015 reporting period, this will be $0</t>
        </r>
      </text>
    </comment>
    <comment ref="F10" authorId="0" shapeId="0" xr:uid="{00000000-0006-0000-0000-000004000000}">
      <text>
        <r>
          <rPr>
            <b/>
            <sz val="9"/>
            <color indexed="81"/>
            <rFont val="Tahoma"/>
            <family val="2"/>
          </rPr>
          <t>Ahni Smith:</t>
        </r>
        <r>
          <rPr>
            <sz val="9"/>
            <color indexed="81"/>
            <rFont val="Tahoma"/>
            <family val="2"/>
          </rPr>
          <t xml:space="preserve">
2013 Employer Proportionate Share
Calculated by each employer using the 2013 Schedule of Employer Contributions or other method as determined by the employer</t>
        </r>
      </text>
    </comment>
    <comment ref="F12" authorId="0" shapeId="0" xr:uid="{00000000-0006-0000-0000-000005000000}">
      <text>
        <r>
          <rPr>
            <b/>
            <sz val="9"/>
            <color indexed="81"/>
            <rFont val="Tahoma"/>
            <family val="2"/>
          </rPr>
          <t>Ahni Smith:</t>
        </r>
        <r>
          <rPr>
            <sz val="9"/>
            <color indexed="81"/>
            <rFont val="Tahoma"/>
            <family val="2"/>
          </rPr>
          <t xml:space="preserve">
2014 Employer Proportionate Share
Calculated by each employer using the 2014 Schedule of Employer Contributions or other method as determined by the employer</t>
        </r>
      </text>
    </comment>
    <comment ref="J20" authorId="0" shapeId="0" xr:uid="{00000000-0006-0000-0000-000006000000}">
      <text>
        <r>
          <rPr>
            <b/>
            <sz val="9"/>
            <color indexed="81"/>
            <rFont val="Tahoma"/>
            <family val="2"/>
          </rPr>
          <t>Ahni Smith:</t>
        </r>
        <r>
          <rPr>
            <sz val="9"/>
            <color indexed="81"/>
            <rFont val="Tahoma"/>
            <family val="2"/>
          </rPr>
          <t xml:space="preserve">
2014 Collective Employer Contributions
Total on the Schedule of Employer Contributions</t>
        </r>
      </text>
    </comment>
    <comment ref="J25" authorId="0" shapeId="0" xr:uid="{00000000-0006-0000-0000-000007000000}">
      <text>
        <r>
          <rPr>
            <b/>
            <sz val="9"/>
            <color indexed="81"/>
            <rFont val="Tahoma"/>
            <family val="2"/>
          </rPr>
          <t>Ahni Smith:</t>
        </r>
        <r>
          <rPr>
            <sz val="9"/>
            <color indexed="81"/>
            <rFont val="Tahoma"/>
            <family val="2"/>
          </rPr>
          <t xml:space="preserve">
From Employer accounting records</t>
        </r>
      </text>
    </comment>
    <comment ref="F34" authorId="0" shapeId="0" xr:uid="{00000000-0006-0000-0000-000008000000}">
      <text>
        <r>
          <rPr>
            <b/>
            <sz val="9"/>
            <color indexed="81"/>
            <rFont val="Tahoma"/>
            <family val="2"/>
          </rPr>
          <t>Ahni Smith:</t>
        </r>
        <r>
          <rPr>
            <sz val="9"/>
            <color indexed="81"/>
            <rFont val="Tahoma"/>
            <family val="2"/>
          </rPr>
          <t xml:space="preserve">
2014 FPPA Schedule of Collective Pension Amounts</t>
        </r>
      </text>
    </comment>
    <comment ref="F53" authorId="0" shapeId="0" xr:uid="{00000000-0006-0000-0000-000009000000}">
      <text>
        <r>
          <rPr>
            <b/>
            <sz val="9"/>
            <color indexed="81"/>
            <rFont val="Tahoma"/>
            <family val="2"/>
          </rPr>
          <t>Ahni Smith:</t>
        </r>
        <r>
          <rPr>
            <sz val="9"/>
            <color indexed="81"/>
            <rFont val="Tahoma"/>
            <family val="2"/>
          </rPr>
          <t xml:space="preserve">
Linked to above prior year amounts</t>
        </r>
      </text>
    </comment>
    <comment ref="F74" authorId="0" shapeId="0" xr:uid="{00000000-0006-0000-0000-00000A000000}">
      <text>
        <r>
          <rPr>
            <b/>
            <sz val="9"/>
            <color indexed="81"/>
            <rFont val="Tahoma"/>
            <family val="2"/>
          </rPr>
          <t>Ahni Smith:</t>
        </r>
        <r>
          <rPr>
            <sz val="9"/>
            <color indexed="81"/>
            <rFont val="Tahoma"/>
            <family val="2"/>
          </rPr>
          <t xml:space="preserve">
Amount reported in the CAFR. Reflected in notes. 
Note 4</t>
        </r>
      </text>
    </comment>
    <comment ref="F90" authorId="0" shapeId="0" xr:uid="{00000000-0006-0000-00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F104" authorId="0" shapeId="0" xr:uid="{00000000-0006-0000-0000-00000C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21" authorId="0" shapeId="0" xr:uid="{00000000-0006-0000-0000-00000D000000}">
      <text>
        <r>
          <rPr>
            <b/>
            <sz val="9"/>
            <color indexed="81"/>
            <rFont val="Tahoma"/>
            <family val="2"/>
          </rPr>
          <t>Ahni Smith:</t>
        </r>
        <r>
          <rPr>
            <sz val="9"/>
            <color indexed="81"/>
            <rFont val="Tahoma"/>
            <family val="2"/>
          </rPr>
          <t xml:space="preserve">
Amount remitted to FPPA for the 2015 calendar year. To be recognized in 2016 as pension expense.</t>
        </r>
      </text>
    </comment>
    <comment ref="C122" authorId="0" shapeId="0" xr:uid="{00000000-0006-0000-0000-00000E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deffered outflows line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F4" authorId="0" shapeId="0" xr:uid="{00000000-0006-0000-0100-000001000000}">
      <text>
        <r>
          <rPr>
            <b/>
            <sz val="9"/>
            <color indexed="81"/>
            <rFont val="Tahoma"/>
            <family val="2"/>
          </rPr>
          <t>Ahni Smith:</t>
        </r>
        <r>
          <rPr>
            <sz val="9"/>
            <color indexed="81"/>
            <rFont val="Tahoma"/>
            <family val="2"/>
          </rPr>
          <t xml:space="preserve">
Section B
Stmt of Outflows and Inflows Arising from Current Reporting Period
Item A.3.
**Informational for amortization of deferrals due to liabilities</t>
        </r>
      </text>
    </comment>
    <comment ref="F11" authorId="0" shapeId="0" xr:uid="{00000000-0006-0000-0100-000002000000}">
      <text>
        <r>
          <rPr>
            <b/>
            <sz val="9"/>
            <color indexed="81"/>
            <rFont val="Tahoma"/>
            <family val="2"/>
          </rPr>
          <t>Ahni Smith:</t>
        </r>
        <r>
          <rPr>
            <sz val="9"/>
            <color indexed="81"/>
            <rFont val="Tahoma"/>
            <family val="2"/>
          </rPr>
          <t xml:space="preserve">
Section B
Stmt of Outflows and Inflows from Current and Prior Reporting Periods
Item C.1.</t>
        </r>
      </text>
    </comment>
    <comment ref="F12" authorId="0" shapeId="0" xr:uid="{00000000-0006-0000-0100-000003000000}">
      <text>
        <r>
          <rPr>
            <b/>
            <sz val="9"/>
            <color indexed="81"/>
            <rFont val="Tahoma"/>
            <family val="2"/>
          </rPr>
          <t>Ahni Smith:</t>
        </r>
        <r>
          <rPr>
            <sz val="9"/>
            <color indexed="81"/>
            <rFont val="Tahoma"/>
            <family val="2"/>
          </rPr>
          <t xml:space="preserve">
Section B
Stmt of Outflows and Inflows from Current and Prior Reporting Periods
Item C.2.</t>
        </r>
      </text>
    </comment>
    <comment ref="F13" authorId="0" shapeId="0" xr:uid="{00000000-0006-0000-0100-000004000000}">
      <text>
        <r>
          <rPr>
            <b/>
            <sz val="9"/>
            <color indexed="81"/>
            <rFont val="Tahoma"/>
            <family val="2"/>
          </rPr>
          <t>Ahni Smith:</t>
        </r>
        <r>
          <rPr>
            <sz val="9"/>
            <color indexed="81"/>
            <rFont val="Tahoma"/>
            <family val="2"/>
          </rPr>
          <t xml:space="preserve">
Section B
Stmt of Outflows and Inflows from Current and Prior Reporting Periods
Item C.3.</t>
        </r>
      </text>
    </comment>
    <comment ref="H15" authorId="0" shapeId="0" xr:uid="{00000000-0006-0000-0100-000005000000}">
      <text>
        <r>
          <rPr>
            <b/>
            <sz val="9"/>
            <color indexed="81"/>
            <rFont val="Tahoma"/>
            <family val="2"/>
          </rPr>
          <t>Ahni Smith:</t>
        </r>
        <r>
          <rPr>
            <sz val="9"/>
            <color indexed="81"/>
            <rFont val="Tahoma"/>
            <family val="2"/>
          </rPr>
          <t xml:space="preserve">
Section B
Pension Expense/(Income) Under GASB 68 Fiscal Year Ended December 31, 2015
Item A.9.</t>
        </r>
      </text>
    </comment>
    <comment ref="H18" authorId="0" shapeId="0" xr:uid="{00000000-0006-0000-0100-000006000000}">
      <text>
        <r>
          <rPr>
            <b/>
            <sz val="9"/>
            <color indexed="81"/>
            <rFont val="Tahoma"/>
            <family val="2"/>
          </rPr>
          <t>Ahni Smith:</t>
        </r>
        <r>
          <rPr>
            <sz val="9"/>
            <color indexed="81"/>
            <rFont val="Tahoma"/>
            <family val="2"/>
          </rPr>
          <t xml:space="preserve">
Section B
Stmt of Outflows and Inflows from Current and Prior Reporting Periods
Item C.1.</t>
        </r>
      </text>
    </comment>
    <comment ref="H19" authorId="0" shapeId="0" xr:uid="{00000000-0006-0000-0100-000007000000}">
      <text>
        <r>
          <rPr>
            <b/>
            <sz val="9"/>
            <color indexed="81"/>
            <rFont val="Tahoma"/>
            <family val="2"/>
          </rPr>
          <t>Ahni Smith:</t>
        </r>
        <r>
          <rPr>
            <sz val="9"/>
            <color indexed="81"/>
            <rFont val="Tahoma"/>
            <family val="2"/>
          </rPr>
          <t xml:space="preserve">
Section B
Stmt of Outflows and Inflows from Current and Prior Reporting Periods
Item C.2.</t>
        </r>
      </text>
    </comment>
    <comment ref="H23" authorId="0" shapeId="0" xr:uid="{00000000-0006-0000-0100-000008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 C - Cell H42.</t>
        </r>
      </text>
    </comment>
    <comment ref="F32" authorId="0" shapeId="0" xr:uid="{00000000-0006-0000-0100-000009000000}">
      <text>
        <r>
          <rPr>
            <b/>
            <sz val="9"/>
            <color rgb="FF000000"/>
            <rFont val="Tahoma"/>
            <family val="2"/>
          </rPr>
          <t>Ahni Smith:</t>
        </r>
        <r>
          <rPr>
            <sz val="9"/>
            <color rgb="FF000000"/>
            <rFont val="Tahoma"/>
            <family val="2"/>
          </rPr>
          <t xml:space="preserve">
</t>
        </r>
        <r>
          <rPr>
            <sz val="9"/>
            <color rgb="FF000000"/>
            <rFont val="Tahoma"/>
            <family val="2"/>
          </rPr>
          <t>Amount remitted to FPPA for the 2015 calendar year. To be recognized in 2016 as pension expense.</t>
        </r>
      </text>
    </comment>
    <comment ref="C33" authorId="0" shapeId="0" xr:uid="{00000000-0006-0000-0100-00000A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deffered outflows line item.</t>
        </r>
      </text>
    </comment>
    <comment ref="F40" authorId="0" shapeId="0" xr:uid="{00000000-0006-0000-0100-00000B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 B.1.</t>
        </r>
      </text>
    </comment>
    <comment ref="H42" authorId="0" shapeId="0" xr:uid="{00000000-0006-0000-0100-00000C000000}">
      <text>
        <r>
          <rPr>
            <b/>
            <sz val="9"/>
            <color indexed="81"/>
            <rFont val="Tahoma"/>
            <family val="2"/>
          </rPr>
          <t>Ahni Smith:</t>
        </r>
        <r>
          <rPr>
            <sz val="9"/>
            <color indexed="81"/>
            <rFont val="Tahoma"/>
            <family val="2"/>
          </rPr>
          <t xml:space="preserve">
Section B
Schedule of Changes in NPL/NPA and Related Ratios Current Period Measurement Period December 31, 2014
Items A.8. - B.7.</t>
        </r>
      </text>
    </comment>
  </commentList>
</comments>
</file>

<file path=xl/sharedStrings.xml><?xml version="1.0" encoding="utf-8"?>
<sst xmlns="http://schemas.openxmlformats.org/spreadsheetml/2006/main" count="172" uniqueCount="116">
  <si>
    <t>Calculation of the Change in Proportion:</t>
  </si>
  <si>
    <t xml:space="preserve">Deferred </t>
  </si>
  <si>
    <t xml:space="preserve">Outflows of </t>
  </si>
  <si>
    <t>Inflows of</t>
  </si>
  <si>
    <t>NPL</t>
  </si>
  <si>
    <t>Resources</t>
  </si>
  <si>
    <t>( % )</t>
  </si>
  <si>
    <t>Employer's prior year proportionate share</t>
  </si>
  <si>
    <t>Employer's current year proportionate share</t>
  </si>
  <si>
    <t>Increase (decrease) in beginning balance</t>
  </si>
  <si>
    <t>j</t>
  </si>
  <si>
    <t xml:space="preserve">      Net effect (increase in deferred outflows of resources)</t>
  </si>
  <si>
    <t xml:space="preserve">     </t>
  </si>
  <si>
    <t>(Computed using current year %.)</t>
  </si>
  <si>
    <t>i</t>
  </si>
  <si>
    <t>Proportionate Share @</t>
  </si>
  <si>
    <t>Change in Proportionate Share of</t>
  </si>
  <si>
    <t>Debit Balances</t>
  </si>
  <si>
    <t>Credit Balances</t>
  </si>
  <si>
    <t>(a)</t>
  </si>
  <si>
    <t>(b)</t>
  </si>
  <si>
    <t>(b) - (a)</t>
  </si>
  <si>
    <t>Deferred Outflows</t>
  </si>
  <si>
    <t>Difference Between Expected and Actual Experience</t>
  </si>
  <si>
    <t>a</t>
  </si>
  <si>
    <t>Change in Assumptions</t>
  </si>
  <si>
    <t>b</t>
  </si>
  <si>
    <t>Deferred Inflows</t>
  </si>
  <si>
    <t>d</t>
  </si>
  <si>
    <t>Net Pension Liability</t>
  </si>
  <si>
    <t>e</t>
  </si>
  <si>
    <t>Collective Pension Expense</t>
  </si>
  <si>
    <t>f</t>
  </si>
  <si>
    <t>Collective amounts</t>
  </si>
  <si>
    <t>Deferred Outflows of Resources</t>
  </si>
  <si>
    <t>Deferred inflows of Resources</t>
  </si>
  <si>
    <t>Amount to be recognized for the net effect of the change</t>
  </si>
  <si>
    <t>Contributions</t>
  </si>
  <si>
    <t>Difference</t>
  </si>
  <si>
    <t xml:space="preserve">Deferred Inflows </t>
  </si>
  <si>
    <t xml:space="preserve">Pension </t>
  </si>
  <si>
    <t>of Resources</t>
  </si>
  <si>
    <t>Expense</t>
  </si>
  <si>
    <t>Change in proportion (from (2a) above)</t>
  </si>
  <si>
    <t>Contributions during measurement period (from 2b) above</t>
  </si>
  <si>
    <t>Net amount recognized</t>
  </si>
  <si>
    <t>g</t>
  </si>
  <si>
    <t>h</t>
  </si>
  <si>
    <t>years</t>
  </si>
  <si>
    <t>DR</t>
  </si>
  <si>
    <t>CR</t>
  </si>
  <si>
    <t>Pension Expense -  proportion of collective pension expense</t>
  </si>
  <si>
    <t>Pension Expense - amortization of proportion changes</t>
  </si>
  <si>
    <t>Difference Between Projected and Actual Investment</t>
  </si>
  <si>
    <t>Check figure</t>
  </si>
  <si>
    <t>Net Position</t>
  </si>
  <si>
    <t>Pension Expense - Rounding</t>
  </si>
  <si>
    <t>Proportionate Shares of Collective Balances (GASB 68 paragraph 53):</t>
  </si>
  <si>
    <t>(Per GASB 68 Paragraph 52 these may be netted for the year)</t>
  </si>
  <si>
    <t>Journal Entry to record deferred outflow at December 31, 2015:</t>
  </si>
  <si>
    <t xml:space="preserve">Total employer contributions </t>
  </si>
  <si>
    <t>k</t>
  </si>
  <si>
    <t>Restatement Journal Entry (as of January 1, 2014):</t>
  </si>
  <si>
    <t>Proportionate</t>
  </si>
  <si>
    <t xml:space="preserve">   </t>
  </si>
  <si>
    <t>Employer's proportionate share of total employer contributions</t>
  </si>
  <si>
    <t>To record employer contributions from January 1, 2015 through December 31, 2015 as deferred outflows at December 31, 2015.</t>
  </si>
  <si>
    <t>Deferred Outflows of Resources - CY/PY Contributions</t>
  </si>
  <si>
    <t>Enter data in these cells</t>
  </si>
  <si>
    <t>Difference between Proportionate Share of Collective Contributions and Employer's Actual Contributions:</t>
  </si>
  <si>
    <t>Employer's Contributions During the Measurement Period (2b) (GASB 68 paragraph 55):</t>
  </si>
  <si>
    <t>Change in Employer's Proportion (2a) (GASB 68 paragraph 54):</t>
  </si>
  <si>
    <t>Total of changes in the Employer's beginning reported balances</t>
  </si>
  <si>
    <t xml:space="preserve">    in the Employer's proportion on beginning reported balances</t>
  </si>
  <si>
    <t>Total of amounts recognized for the change in Employer's proportion</t>
  </si>
  <si>
    <t>Employer</t>
  </si>
  <si>
    <t>Net effect of change in proportion and differences betweenEmployer contributions and proportionate share of contributions (2c)</t>
  </si>
  <si>
    <t>Difference (increase in deferred inflows of resources - should be minimal and identifiable)</t>
  </si>
  <si>
    <t>Difference Between Actual and Expected Experience</t>
  </si>
  <si>
    <t>Changes in Assumptions</t>
  </si>
  <si>
    <t>Difference between Actual and Projected Earnings</t>
  </si>
  <si>
    <t>Deferred Outflows of Resources - 2015 Contributions</t>
  </si>
  <si>
    <t>Deferred Outflows of Resources - 2014 Contributions</t>
  </si>
  <si>
    <r>
      <rPr>
        <b/>
        <sz val="10"/>
        <color rgb="FF0000CC"/>
        <rFont val="Calibri"/>
        <family val="2"/>
        <scheme val="minor"/>
      </rPr>
      <t xml:space="preserve">Linked </t>
    </r>
    <r>
      <rPr>
        <sz val="10"/>
        <color rgb="FF0000CC"/>
        <rFont val="Calibri"/>
        <family val="2"/>
        <scheme val="minor"/>
      </rPr>
      <t>to the JE amount</t>
    </r>
  </si>
  <si>
    <t>Deferred Outflows of Resources from proportion change, net</t>
  </si>
  <si>
    <t>Average expected remaining service life for all Plan members:</t>
  </si>
  <si>
    <t>GASB 68 CALCULATOR - FPPA Volunteer and Old HIre Journal Entries</t>
  </si>
  <si>
    <t xml:space="preserve">Net Pension Liability </t>
  </si>
  <si>
    <t xml:space="preserve">Pension Expense </t>
  </si>
  <si>
    <t xml:space="preserve">Deferred Outflows </t>
  </si>
  <si>
    <t>Pension Expense - reported</t>
  </si>
  <si>
    <t>Pension Expense - amortization of deferrals</t>
  </si>
  <si>
    <t>Employer Pension Expense</t>
  </si>
  <si>
    <t>c2</t>
  </si>
  <si>
    <t>c1</t>
  </si>
  <si>
    <t>Employer Reporting Date (CY)</t>
  </si>
  <si>
    <t>NPL Measurement Date (MD)</t>
  </si>
  <si>
    <t>Employer's actual contributions in CY</t>
  </si>
  <si>
    <t>Share for CY</t>
  </si>
  <si>
    <t>Journal Entries for Employer's Current Year Reporting Period</t>
  </si>
  <si>
    <t>Deferred Outflows of Resources - PY Contributions</t>
  </si>
  <si>
    <t>Deferred Outflows of Resources - CY Contributions</t>
  </si>
  <si>
    <t>Employer contributions in PY</t>
  </si>
  <si>
    <t>Beginning balance collective measure (as of MD -1 year/restatement year)</t>
  </si>
  <si>
    <t>GASB 68 CALCULATOR - FPPA SRP Journal Entries</t>
  </si>
  <si>
    <t>Employer contributions - as reported in FPPA ACFR</t>
  </si>
  <si>
    <t>Deferred Outflows - FPPA SRP</t>
  </si>
  <si>
    <t>Pension Expense - FPPA SRP</t>
  </si>
  <si>
    <t>Deferred Inflows - FPPA SRP</t>
  </si>
  <si>
    <t>Net Pension Liability - FPPA SRP</t>
  </si>
  <si>
    <t>FPPA SRP Pension Expense</t>
  </si>
  <si>
    <t>Restatement Journal Entry (as of January 1 of Measurement Year):</t>
  </si>
  <si>
    <t>To restate net position at January 1 to record deferred outflow of resources and net pension liability at December 31 for the Measurement Year.</t>
  </si>
  <si>
    <t>Journal Entry to record deferred outflow at December 31, Financial Reporting Year:</t>
  </si>
  <si>
    <t>Employer contributions during Measurement Year</t>
  </si>
  <si>
    <t xml:space="preserve">To record pension accrual amounts for the year ended December 31 Financial Reporting Year based on the December 31 Measurement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</si>
</sst>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000"/>
    <numFmt numFmtId="166" formatCode="_(* #,##0_);_(* \(#,##0\);_(* &quot;-&quot;??_);_(@_)"/>
    <numFmt numFmtId="167" formatCode="[$-409]mmmm\ d\,\ yyyy;@"/>
    <numFmt numFmtId="168" formatCode="0.000000%"/>
    <numFmt numFmtId="169" formatCode="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sz val="9"/>
      <color indexed="81"/>
      <name val="Tahoma"/>
      <family val="2"/>
    </font>
    <font>
      <b/>
      <sz val="9"/>
      <color indexed="81"/>
      <name val="Tahoma"/>
      <family val="2"/>
    </font>
    <font>
      <sz val="11"/>
      <color rgb="FF0000CC"/>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0"/>
      <color theme="1"/>
      <name val="Calibri"/>
      <family val="2"/>
      <scheme val="minor"/>
    </font>
    <font>
      <b/>
      <sz val="11"/>
      <color rgb="FF0000CC"/>
      <name val="Calibri"/>
      <family val="2"/>
      <scheme val="minor"/>
    </font>
    <font>
      <sz val="10"/>
      <color rgb="FF0000CC"/>
      <name val="Calibri"/>
      <family val="2"/>
      <scheme val="minor"/>
    </font>
    <font>
      <b/>
      <sz val="10"/>
      <color rgb="FF0000CC"/>
      <name val="Calibri"/>
      <family val="2"/>
      <scheme val="minor"/>
    </font>
    <font>
      <sz val="10"/>
      <color theme="1"/>
      <name val="Calibri"/>
      <family val="2"/>
      <scheme val="minor"/>
    </font>
    <font>
      <sz val="11"/>
      <color rgb="FFA20000"/>
      <name val="Calibri"/>
      <family val="2"/>
      <scheme val="minor"/>
    </font>
    <font>
      <b/>
      <sz val="9"/>
      <color rgb="FF000000"/>
      <name val="Tahoma"/>
      <family val="2"/>
    </font>
    <font>
      <sz val="9"/>
      <color rgb="FF000000"/>
      <name val="Tahoma"/>
      <family val="2"/>
    </font>
  </fonts>
  <fills count="3">
    <fill>
      <patternFill patternType="none"/>
    </fill>
    <fill>
      <patternFill patternType="gray125"/>
    </fill>
    <fill>
      <patternFill patternType="solid">
        <fgColor rgb="FFFFFF99"/>
        <bgColor indexed="64"/>
      </patternFill>
    </fill>
  </fills>
  <borders count="11">
    <border>
      <left/>
      <right/>
      <top/>
      <bottom/>
      <diagonal/>
    </border>
    <border>
      <left/>
      <right/>
      <top style="thin">
        <color auto="1"/>
      </top>
      <bottom style="double">
        <color auto="1"/>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0" borderId="0" xfId="0" applyFont="1"/>
    <xf numFmtId="0" fontId="4" fillId="0" borderId="0" xfId="0" applyFont="1"/>
    <xf numFmtId="0" fontId="2" fillId="0" borderId="0" xfId="0" applyFont="1" applyAlignment="1">
      <alignment horizontal="center"/>
    </xf>
    <xf numFmtId="0" fontId="0" fillId="0" borderId="0" xfId="0" applyAlignment="1">
      <alignment horizontal="center"/>
    </xf>
    <xf numFmtId="164" fontId="0" fillId="0" borderId="0" xfId="2" applyNumberFormat="1" applyFont="1"/>
    <xf numFmtId="0" fontId="5" fillId="0" borderId="0" xfId="0" applyFont="1"/>
    <xf numFmtId="164" fontId="0" fillId="0" borderId="1" xfId="2" applyNumberFormat="1" applyFont="1" applyBorder="1"/>
    <xf numFmtId="0" fontId="2" fillId="0" borderId="0" xfId="0" applyFont="1"/>
    <xf numFmtId="164" fontId="0" fillId="0" borderId="0" xfId="2" applyNumberFormat="1" applyFont="1" applyBorder="1"/>
    <xf numFmtId="164" fontId="2" fillId="0" borderId="0" xfId="2" applyNumberFormat="1" applyFont="1"/>
    <xf numFmtId="44" fontId="0" fillId="0" borderId="0" xfId="2" applyFont="1"/>
    <xf numFmtId="166" fontId="0" fillId="0" borderId="0" xfId="1" applyNumberFormat="1" applyFont="1"/>
    <xf numFmtId="0" fontId="0" fillId="0" borderId="2" xfId="0" applyBorder="1"/>
    <xf numFmtId="167" fontId="0" fillId="0" borderId="0" xfId="0" applyNumberFormat="1" applyAlignment="1">
      <alignment horizontal="center"/>
    </xf>
    <xf numFmtId="0" fontId="2" fillId="0" borderId="2" xfId="0" applyFont="1" applyBorder="1" applyAlignment="1">
      <alignment horizontal="center"/>
    </xf>
    <xf numFmtId="0" fontId="0" fillId="0" borderId="2" xfId="0" applyBorder="1" applyAlignment="1">
      <alignment horizontal="center"/>
    </xf>
    <xf numFmtId="164" fontId="2" fillId="0" borderId="0" xfId="2" applyNumberFormat="1" applyFont="1" applyAlignment="1">
      <alignment horizontal="center"/>
    </xf>
    <xf numFmtId="168" fontId="0" fillId="0" borderId="0" xfId="3" applyNumberFormat="1" applyFont="1" applyBorder="1"/>
    <xf numFmtId="164" fontId="0" fillId="0" borderId="3" xfId="2" applyNumberFormat="1" applyFont="1" applyBorder="1"/>
    <xf numFmtId="164" fontId="0" fillId="0" borderId="0" xfId="0" applyNumberFormat="1"/>
    <xf numFmtId="1" fontId="0" fillId="0" borderId="0" xfId="0" applyNumberFormat="1"/>
    <xf numFmtId="166" fontId="0" fillId="0" borderId="2" xfId="1" applyNumberFormat="1" applyFont="1" applyBorder="1"/>
    <xf numFmtId="164" fontId="1" fillId="0" borderId="0" xfId="2" applyNumberFormat="1" applyFont="1" applyFill="1" applyBorder="1"/>
    <xf numFmtId="164" fontId="0" fillId="0" borderId="2" xfId="2" applyNumberFormat="1" applyFont="1" applyBorder="1"/>
    <xf numFmtId="165" fontId="2" fillId="0" borderId="0" xfId="0" applyNumberFormat="1" applyFont="1" applyAlignment="1">
      <alignment horizontal="center"/>
    </xf>
    <xf numFmtId="166" fontId="0" fillId="0" borderId="0" xfId="1" applyNumberFormat="1" applyFont="1" applyBorder="1"/>
    <xf numFmtId="166" fontId="0" fillId="0" borderId="3" xfId="1" applyNumberFormat="1" applyFont="1" applyBorder="1"/>
    <xf numFmtId="1" fontId="0" fillId="0" borderId="0" xfId="0" applyNumberFormat="1" applyAlignment="1">
      <alignment horizontal="center"/>
    </xf>
    <xf numFmtId="166" fontId="2" fillId="0" borderId="3" xfId="0" applyNumberFormat="1" applyFont="1" applyBorder="1" applyAlignment="1">
      <alignment horizontal="center"/>
    </xf>
    <xf numFmtId="166" fontId="2" fillId="0" borderId="0" xfId="0" applyNumberFormat="1" applyFont="1" applyAlignment="1">
      <alignment horizontal="center"/>
    </xf>
    <xf numFmtId="166" fontId="0" fillId="0" borderId="0" xfId="0" applyNumberFormat="1"/>
    <xf numFmtId="164" fontId="0" fillId="0" borderId="0" xfId="2" applyNumberFormat="1" applyFont="1" applyAlignment="1">
      <alignment horizontal="right"/>
    </xf>
    <xf numFmtId="0" fontId="0" fillId="0" borderId="0" xfId="0" applyAlignment="1">
      <alignment horizontal="right"/>
    </xf>
    <xf numFmtId="164" fontId="0" fillId="0" borderId="3" xfId="0" applyNumberFormat="1" applyBorder="1"/>
    <xf numFmtId="0" fontId="0" fillId="0" borderId="3" xfId="0" applyBorder="1"/>
    <xf numFmtId="0" fontId="0" fillId="0" borderId="0" xfId="0" quotePrefix="1"/>
    <xf numFmtId="166" fontId="0" fillId="0" borderId="0" xfId="1" applyNumberFormat="1" applyFont="1" applyFill="1" applyBorder="1"/>
    <xf numFmtId="169" fontId="0" fillId="0" borderId="0" xfId="0" applyNumberFormat="1"/>
    <xf numFmtId="169" fontId="0" fillId="0" borderId="0" xfId="0" applyNumberFormat="1" applyAlignment="1">
      <alignment horizontal="center"/>
    </xf>
    <xf numFmtId="168" fontId="0" fillId="0" borderId="0" xfId="0" applyNumberFormat="1" applyAlignment="1">
      <alignment horizontal="center"/>
    </xf>
    <xf numFmtId="168" fontId="2" fillId="0" borderId="0" xfId="0" applyNumberFormat="1" applyFont="1" applyAlignment="1">
      <alignment horizontal="center"/>
    </xf>
    <xf numFmtId="166" fontId="8" fillId="0" borderId="0" xfId="1" applyNumberFormat="1" applyFont="1"/>
    <xf numFmtId="0" fontId="8" fillId="0" borderId="0" xfId="0" applyFont="1"/>
    <xf numFmtId="164" fontId="8" fillId="0" borderId="3" xfId="2" applyNumberFormat="1" applyFont="1" applyBorder="1"/>
    <xf numFmtId="0" fontId="4" fillId="0" borderId="0" xfId="0" applyFont="1" applyAlignment="1">
      <alignment horizontal="center"/>
    </xf>
    <xf numFmtId="168" fontId="0" fillId="2" borderId="4" xfId="0" applyNumberFormat="1" applyFill="1" applyBorder="1"/>
    <xf numFmtId="2" fontId="0" fillId="2" borderId="4" xfId="0" applyNumberFormat="1" applyFill="1" applyBorder="1"/>
    <xf numFmtId="164" fontId="0" fillId="2" borderId="4" xfId="2" applyNumberFormat="1" applyFont="1" applyFill="1" applyBorder="1" applyAlignment="1">
      <alignment horizontal="right"/>
    </xf>
    <xf numFmtId="164" fontId="9" fillId="0" borderId="0" xfId="2" applyNumberFormat="1" applyFont="1" applyBorder="1"/>
    <xf numFmtId="166" fontId="9" fillId="0" borderId="0" xfId="1" applyNumberFormat="1" applyFont="1"/>
    <xf numFmtId="164" fontId="8" fillId="0" borderId="1" xfId="2" applyNumberFormat="1" applyFont="1" applyBorder="1"/>
    <xf numFmtId="0" fontId="9" fillId="0" borderId="0" xfId="0" applyFont="1"/>
    <xf numFmtId="44" fontId="9" fillId="0" borderId="0" xfId="2" applyFont="1"/>
    <xf numFmtId="164" fontId="9" fillId="0" borderId="0" xfId="2" applyNumberFormat="1" applyFont="1"/>
    <xf numFmtId="164" fontId="8" fillId="0" borderId="0" xfId="2" applyNumberFormat="1" applyFont="1"/>
    <xf numFmtId="164" fontId="9" fillId="0" borderId="0" xfId="0" applyNumberFormat="1" applyFont="1"/>
    <xf numFmtId="166" fontId="8" fillId="0" borderId="3" xfId="1" applyNumberFormat="1" applyFont="1" applyBorder="1"/>
    <xf numFmtId="164" fontId="1" fillId="2" borderId="4" xfId="2" applyNumberFormat="1" applyFont="1" applyFill="1" applyBorder="1"/>
    <xf numFmtId="164" fontId="0" fillId="2" borderId="4" xfId="2" applyNumberFormat="1" applyFont="1" applyFill="1" applyBorder="1"/>
    <xf numFmtId="0" fontId="10" fillId="0" borderId="0" xfId="0" applyFont="1"/>
    <xf numFmtId="0" fontId="11" fillId="0" borderId="0" xfId="0" applyFont="1"/>
    <xf numFmtId="164" fontId="12" fillId="2" borderId="4" xfId="2" applyNumberFormat="1" applyFont="1" applyFill="1" applyBorder="1" applyAlignment="1">
      <alignment horizontal="center" vertical="center"/>
    </xf>
    <xf numFmtId="164" fontId="0" fillId="0" borderId="0" xfId="2" applyNumberFormat="1" applyFont="1" applyFill="1"/>
    <xf numFmtId="166" fontId="0" fillId="0" borderId="0" xfId="1" applyNumberFormat="1" applyFont="1" applyFill="1"/>
    <xf numFmtId="166" fontId="13" fillId="0" borderId="0" xfId="1" applyNumberFormat="1" applyFont="1" applyFill="1" applyAlignment="1">
      <alignment horizontal="center"/>
    </xf>
    <xf numFmtId="166" fontId="8" fillId="0" borderId="0" xfId="1" applyNumberFormat="1" applyFont="1" applyFill="1"/>
    <xf numFmtId="166" fontId="13" fillId="0" borderId="0" xfId="1" applyNumberFormat="1" applyFont="1" applyBorder="1" applyAlignment="1">
      <alignment horizontal="center"/>
    </xf>
    <xf numFmtId="0" fontId="13" fillId="0" borderId="0" xfId="0" applyFont="1" applyAlignment="1">
      <alignment horizontal="center"/>
    </xf>
    <xf numFmtId="164" fontId="13" fillId="0" borderId="0" xfId="2" applyNumberFormat="1" applyFont="1"/>
    <xf numFmtId="164" fontId="13" fillId="0" borderId="0" xfId="2" applyNumberFormat="1" applyFont="1" applyAlignment="1">
      <alignment horizontal="center"/>
    </xf>
    <xf numFmtId="164" fontId="13" fillId="0" borderId="0" xfId="2" applyNumberFormat="1" applyFont="1" applyBorder="1" applyAlignment="1">
      <alignment horizontal="center"/>
    </xf>
    <xf numFmtId="164" fontId="8" fillId="0" borderId="2" xfId="2" applyNumberFormat="1" applyFont="1" applyBorder="1"/>
    <xf numFmtId="164" fontId="8" fillId="0" borderId="0" xfId="2" applyNumberFormat="1" applyFont="1" applyFill="1"/>
    <xf numFmtId="0" fontId="14" fillId="0" borderId="4" xfId="0" applyFont="1" applyBorder="1" applyAlignment="1">
      <alignment horizontal="center"/>
    </xf>
    <xf numFmtId="166" fontId="8" fillId="2" borderId="4" xfId="1" applyNumberFormat="1" applyFont="1" applyFill="1" applyBorder="1"/>
    <xf numFmtId="166" fontId="13" fillId="0" borderId="0" xfId="1" applyNumberFormat="1" applyFont="1" applyAlignment="1">
      <alignment horizontal="center"/>
    </xf>
    <xf numFmtId="166" fontId="8" fillId="0" borderId="1" xfId="1" applyNumberFormat="1" applyFont="1" applyBorder="1"/>
    <xf numFmtId="43" fontId="0" fillId="0" borderId="0" xfId="0" applyNumberFormat="1"/>
    <xf numFmtId="2" fontId="8" fillId="2" borderId="4" xfId="0" applyNumberFormat="1" applyFont="1" applyFill="1" applyBorder="1"/>
    <xf numFmtId="164" fontId="8" fillId="2" borderId="9" xfId="2" applyNumberFormat="1" applyFont="1" applyFill="1" applyBorder="1"/>
    <xf numFmtId="166" fontId="8" fillId="2" borderId="10" xfId="1" applyNumberFormat="1" applyFont="1" applyFill="1" applyBorder="1"/>
    <xf numFmtId="166" fontId="8" fillId="2" borderId="9" xfId="1" applyNumberFormat="1" applyFont="1" applyFill="1" applyBorder="1"/>
    <xf numFmtId="164" fontId="8" fillId="2" borderId="4" xfId="2" applyNumberFormat="1" applyFont="1" applyFill="1" applyBorder="1"/>
    <xf numFmtId="164" fontId="15" fillId="2" borderId="4" xfId="2" applyNumberFormat="1" applyFont="1" applyFill="1" applyBorder="1" applyAlignment="1">
      <alignment horizontal="center" vertical="center"/>
    </xf>
    <xf numFmtId="0" fontId="12" fillId="0" borderId="2" xfId="0" applyFont="1" applyBorder="1" applyAlignment="1">
      <alignment horizontal="center" wrapText="1"/>
    </xf>
    <xf numFmtId="0" fontId="16" fillId="0" borderId="0" xfId="0" applyFont="1" applyAlignment="1">
      <alignment horizontal="center"/>
    </xf>
    <xf numFmtId="14" fontId="12" fillId="2" borderId="4" xfId="2" applyNumberFormat="1" applyFont="1" applyFill="1" applyBorder="1" applyAlignment="1">
      <alignment horizontal="center" vertical="center"/>
    </xf>
    <xf numFmtId="14" fontId="2" fillId="0" borderId="2" xfId="0" quotePrefix="1" applyNumberFormat="1" applyFont="1" applyBorder="1" applyAlignment="1">
      <alignment horizontal="center"/>
    </xf>
    <xf numFmtId="14" fontId="2" fillId="0" borderId="2" xfId="0" applyNumberFormat="1" applyFont="1" applyBorder="1" applyAlignment="1">
      <alignment horizontal="center"/>
    </xf>
    <xf numFmtId="14" fontId="2" fillId="0" borderId="0" xfId="0" applyNumberFormat="1" applyFont="1" applyAlignment="1">
      <alignment horizontal="center"/>
    </xf>
    <xf numFmtId="43" fontId="17" fillId="0" borderId="0" xfId="1" applyFont="1" applyBorder="1"/>
    <xf numFmtId="0" fontId="2" fillId="0" borderId="7"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6" xfId="0" applyFont="1" applyBorder="1" applyAlignment="1">
      <alignment horizontal="centerContinuous"/>
    </xf>
    <xf numFmtId="0" fontId="2" fillId="0" borderId="2"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99"/>
      <color rgb="FF0000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4"/>
  <sheetViews>
    <sheetView topLeftCell="A74" zoomScaleNormal="100" workbookViewId="0">
      <selection activeCell="D93" sqref="D93"/>
    </sheetView>
  </sheetViews>
  <sheetFormatPr defaultColWidth="8.85546875" defaultRowHeight="15" x14ac:dyDescent="0.25"/>
  <cols>
    <col min="1" max="1" width="2.7109375" customWidth="1"/>
    <col min="2" max="2" width="6" customWidth="1"/>
    <col min="3" max="3" width="4.28515625" customWidth="1"/>
    <col min="4" max="4" width="64" customWidth="1"/>
    <col min="5" max="5" width="3" customWidth="1"/>
    <col min="6" max="6" width="20.7109375" customWidth="1"/>
    <col min="7" max="7" width="3" customWidth="1"/>
    <col min="8" max="8" width="20.7109375" customWidth="1"/>
    <col min="9" max="9" width="3" customWidth="1"/>
    <col min="10" max="10" width="20.7109375" customWidth="1"/>
    <col min="11" max="11" width="3" customWidth="1"/>
    <col min="12" max="12" width="20.7109375" customWidth="1"/>
    <col min="13" max="13" width="3" customWidth="1"/>
    <col min="14" max="14" width="16.140625" customWidth="1"/>
    <col min="15" max="15" width="3.140625" customWidth="1"/>
  </cols>
  <sheetData>
    <row r="1" spans="1:14" ht="27" x14ac:dyDescent="0.3">
      <c r="A1" s="1" t="s">
        <v>104</v>
      </c>
      <c r="H1" s="62" t="s">
        <v>68</v>
      </c>
      <c r="J1" s="74" t="s">
        <v>83</v>
      </c>
      <c r="L1" s="85" t="s">
        <v>95</v>
      </c>
      <c r="M1" s="86"/>
      <c r="N1" s="85" t="s">
        <v>96</v>
      </c>
    </row>
    <row r="2" spans="1:14" ht="8.25" customHeight="1" x14ac:dyDescent="0.3">
      <c r="A2" s="1"/>
    </row>
    <row r="3" spans="1:14" ht="18.75" x14ac:dyDescent="0.3">
      <c r="A3" s="1"/>
      <c r="L3" s="87">
        <v>42369</v>
      </c>
      <c r="N3" s="87">
        <v>42004</v>
      </c>
    </row>
    <row r="4" spans="1:14" x14ac:dyDescent="0.25">
      <c r="A4" s="92" t="s">
        <v>0</v>
      </c>
      <c r="B4" s="93"/>
      <c r="C4" s="93"/>
      <c r="D4" s="93"/>
      <c r="E4" s="93"/>
      <c r="F4" s="93"/>
      <c r="G4" s="93"/>
      <c r="H4" s="93"/>
      <c r="I4" s="93"/>
      <c r="J4" s="93"/>
      <c r="K4" s="93"/>
      <c r="L4" s="93"/>
      <c r="M4" s="93"/>
      <c r="N4" s="94"/>
    </row>
    <row r="5" spans="1:14" x14ac:dyDescent="0.25">
      <c r="H5" s="3"/>
      <c r="I5" s="3"/>
      <c r="J5" s="3" t="s">
        <v>1</v>
      </c>
      <c r="K5" s="3"/>
      <c r="L5" s="3" t="s">
        <v>1</v>
      </c>
    </row>
    <row r="6" spans="1:14" x14ac:dyDescent="0.25">
      <c r="H6" s="3"/>
      <c r="I6" s="3"/>
      <c r="J6" s="3" t="s">
        <v>2</v>
      </c>
      <c r="K6" s="3"/>
      <c r="L6" s="3" t="s">
        <v>3</v>
      </c>
    </row>
    <row r="7" spans="1:14" x14ac:dyDescent="0.25">
      <c r="H7" s="3" t="s">
        <v>4</v>
      </c>
      <c r="I7" s="3"/>
      <c r="J7" s="3" t="s">
        <v>5</v>
      </c>
      <c r="K7" s="3"/>
      <c r="L7" s="3" t="s">
        <v>5</v>
      </c>
    </row>
    <row r="8" spans="1:14" x14ac:dyDescent="0.25">
      <c r="B8" t="s">
        <v>103</v>
      </c>
      <c r="H8" s="58">
        <v>0</v>
      </c>
      <c r="I8" s="3"/>
      <c r="J8" s="59">
        <v>0</v>
      </c>
      <c r="K8" s="3"/>
      <c r="L8" s="59">
        <v>0</v>
      </c>
    </row>
    <row r="9" spans="1:14" x14ac:dyDescent="0.25">
      <c r="E9" s="4"/>
      <c r="F9" s="4" t="s">
        <v>6</v>
      </c>
      <c r="G9" s="4"/>
      <c r="I9" s="3"/>
      <c r="J9" s="5"/>
      <c r="K9" s="3"/>
      <c r="L9" s="5"/>
    </row>
    <row r="10" spans="1:14" x14ac:dyDescent="0.25">
      <c r="B10" t="s">
        <v>7</v>
      </c>
      <c r="E10" s="3"/>
      <c r="F10" s="46">
        <v>0</v>
      </c>
      <c r="G10" s="6"/>
      <c r="H10" s="49">
        <f>ROUND(H8*F10,0)</f>
        <v>0</v>
      </c>
      <c r="I10" s="3"/>
      <c r="J10" s="9">
        <f>J$8*$F10</f>
        <v>0</v>
      </c>
      <c r="K10" s="3"/>
      <c r="L10" s="9">
        <f>L$8*$F10</f>
        <v>0</v>
      </c>
    </row>
    <row r="11" spans="1:14" x14ac:dyDescent="0.25">
      <c r="E11" s="3"/>
      <c r="F11" s="38"/>
      <c r="H11" s="9"/>
      <c r="I11" s="3"/>
      <c r="J11" s="9"/>
      <c r="K11" s="3"/>
      <c r="L11" s="9"/>
    </row>
    <row r="12" spans="1:14" x14ac:dyDescent="0.25">
      <c r="B12" t="s">
        <v>8</v>
      </c>
      <c r="E12" s="3"/>
      <c r="F12" s="46">
        <v>0</v>
      </c>
      <c r="G12" s="6"/>
      <c r="H12" s="9"/>
      <c r="I12" s="3"/>
      <c r="J12" s="9">
        <f>J$8*F12</f>
        <v>0</v>
      </c>
      <c r="K12" s="3"/>
      <c r="L12" s="9">
        <f>L$8*$F12</f>
        <v>0</v>
      </c>
    </row>
    <row r="13" spans="1:14" x14ac:dyDescent="0.25">
      <c r="E13" s="4"/>
      <c r="H13" s="5"/>
      <c r="I13" s="3"/>
      <c r="J13" s="5"/>
      <c r="K13" s="3"/>
      <c r="L13" s="5"/>
    </row>
    <row r="14" spans="1:14" ht="15.75" thickBot="1" x14ac:dyDescent="0.3">
      <c r="B14" t="s">
        <v>9</v>
      </c>
      <c r="E14" s="4"/>
      <c r="H14" s="51">
        <f>H10</f>
        <v>0</v>
      </c>
      <c r="I14" s="68" t="s">
        <v>61</v>
      </c>
      <c r="J14" s="7">
        <f>J10-J12</f>
        <v>0</v>
      </c>
      <c r="K14" s="3"/>
      <c r="L14" s="7">
        <f>L10-L12</f>
        <v>0</v>
      </c>
    </row>
    <row r="15" spans="1:14" ht="15.75" thickTop="1" x14ac:dyDescent="0.25">
      <c r="E15" s="4"/>
      <c r="H15" s="5"/>
      <c r="I15" s="3"/>
      <c r="J15" s="5"/>
      <c r="K15" s="3"/>
    </row>
    <row r="16" spans="1:14" ht="15.75" thickBot="1" x14ac:dyDescent="0.3">
      <c r="B16" s="8" t="s">
        <v>11</v>
      </c>
      <c r="H16" s="5"/>
      <c r="I16" s="5"/>
      <c r="J16" s="7">
        <f>J14-L14</f>
        <v>0</v>
      </c>
    </row>
    <row r="17" spans="1:14" ht="15.75" thickTop="1" x14ac:dyDescent="0.25">
      <c r="B17" s="8"/>
      <c r="H17" s="5"/>
      <c r="I17" s="5"/>
      <c r="J17" s="9"/>
      <c r="K17" s="9"/>
    </row>
    <row r="18" spans="1:14" x14ac:dyDescent="0.25">
      <c r="A18" s="8"/>
      <c r="C18" s="8"/>
      <c r="D18" s="8"/>
      <c r="E18" s="8"/>
      <c r="F18" s="8"/>
      <c r="G18" s="8"/>
    </row>
    <row r="19" spans="1:14" x14ac:dyDescent="0.25">
      <c r="A19" s="92" t="s">
        <v>69</v>
      </c>
      <c r="B19" s="93"/>
      <c r="C19" s="93"/>
      <c r="D19" s="93"/>
      <c r="E19" s="93"/>
      <c r="F19" s="93"/>
      <c r="G19" s="93"/>
      <c r="H19" s="93"/>
      <c r="I19" s="93"/>
      <c r="J19" s="95"/>
      <c r="K19" s="93"/>
      <c r="L19" s="93"/>
      <c r="M19" s="93"/>
      <c r="N19" s="94"/>
    </row>
    <row r="20" spans="1:14" x14ac:dyDescent="0.25">
      <c r="B20" t="s">
        <v>60</v>
      </c>
      <c r="J20" s="58">
        <v>0</v>
      </c>
      <c r="K20" s="10"/>
    </row>
    <row r="21" spans="1:14" x14ac:dyDescent="0.25">
      <c r="K21" s="10"/>
      <c r="L21" s="11"/>
      <c r="M21" s="11"/>
    </row>
    <row r="22" spans="1:14" x14ac:dyDescent="0.25">
      <c r="B22" t="s">
        <v>65</v>
      </c>
      <c r="K22" s="10"/>
    </row>
    <row r="23" spans="1:14" x14ac:dyDescent="0.25">
      <c r="B23" t="s">
        <v>64</v>
      </c>
      <c r="C23" t="s">
        <v>13</v>
      </c>
      <c r="J23" s="42">
        <f>ROUND(J20*F12,0)</f>
        <v>0</v>
      </c>
      <c r="K23" s="10"/>
    </row>
    <row r="24" spans="1:14" x14ac:dyDescent="0.25">
      <c r="K24" s="10"/>
    </row>
    <row r="25" spans="1:14" x14ac:dyDescent="0.25">
      <c r="B25" t="s">
        <v>97</v>
      </c>
      <c r="J25" s="58">
        <v>0</v>
      </c>
      <c r="K25" s="69" t="s">
        <v>10</v>
      </c>
    </row>
    <row r="26" spans="1:14" x14ac:dyDescent="0.25">
      <c r="K26" s="5"/>
    </row>
    <row r="27" spans="1:14" ht="15.75" thickBot="1" x14ac:dyDescent="0.3">
      <c r="B27" t="s">
        <v>77</v>
      </c>
      <c r="J27" s="7">
        <f>J23-J25</f>
        <v>0</v>
      </c>
      <c r="K27" s="5"/>
    </row>
    <row r="28" spans="1:14" ht="15.75" thickTop="1" x14ac:dyDescent="0.25">
      <c r="K28" s="5"/>
    </row>
    <row r="29" spans="1:14" x14ac:dyDescent="0.25">
      <c r="K29" s="5"/>
    </row>
    <row r="30" spans="1:14" x14ac:dyDescent="0.25">
      <c r="A30" s="92" t="s">
        <v>57</v>
      </c>
      <c r="B30" s="93"/>
      <c r="C30" s="93"/>
      <c r="D30" s="93"/>
      <c r="E30" s="93"/>
      <c r="F30" s="93"/>
      <c r="G30" s="93"/>
      <c r="H30" s="93"/>
      <c r="I30" s="93"/>
      <c r="J30" s="93"/>
      <c r="K30" s="93"/>
      <c r="L30" s="93"/>
      <c r="M30" s="93"/>
      <c r="N30" s="94"/>
    </row>
    <row r="31" spans="1:14" x14ac:dyDescent="0.25">
      <c r="H31" s="96" t="s">
        <v>15</v>
      </c>
      <c r="I31" s="96"/>
      <c r="J31" s="96"/>
      <c r="K31" s="5"/>
      <c r="L31" s="98" t="s">
        <v>16</v>
      </c>
      <c r="M31" s="98"/>
      <c r="N31" s="98"/>
    </row>
    <row r="32" spans="1:14" x14ac:dyDescent="0.25">
      <c r="H32" s="14">
        <v>41639</v>
      </c>
      <c r="I32" s="14"/>
      <c r="J32" s="14">
        <v>42004</v>
      </c>
      <c r="K32" s="5"/>
    </row>
    <row r="33" spans="1:15" x14ac:dyDescent="0.25">
      <c r="F33" s="3" t="s">
        <v>33</v>
      </c>
      <c r="H33" s="40">
        <f>F10</f>
        <v>0</v>
      </c>
      <c r="I33" s="39"/>
      <c r="J33" s="40">
        <f>F12</f>
        <v>0</v>
      </c>
      <c r="K33" s="5"/>
      <c r="L33" s="4" t="s">
        <v>17</v>
      </c>
      <c r="M33" s="4"/>
      <c r="N33" s="4" t="s">
        <v>18</v>
      </c>
    </row>
    <row r="34" spans="1:15" x14ac:dyDescent="0.25">
      <c r="F34" s="88">
        <f>N3</f>
        <v>42004</v>
      </c>
      <c r="H34" s="15" t="s">
        <v>19</v>
      </c>
      <c r="I34" s="15"/>
      <c r="J34" s="15" t="s">
        <v>20</v>
      </c>
      <c r="K34" s="5"/>
      <c r="L34" s="16" t="s">
        <v>21</v>
      </c>
      <c r="M34" s="16"/>
      <c r="N34" s="16" t="s">
        <v>21</v>
      </c>
    </row>
    <row r="35" spans="1:15" x14ac:dyDescent="0.25">
      <c r="A35" s="6" t="s">
        <v>22</v>
      </c>
      <c r="F35" s="4"/>
      <c r="J35" s="4"/>
      <c r="K35" s="5"/>
    </row>
    <row r="36" spans="1:15" x14ac:dyDescent="0.25">
      <c r="B36" t="s">
        <v>78</v>
      </c>
      <c r="F36" s="58">
        <v>0</v>
      </c>
      <c r="H36" s="50">
        <v>0</v>
      </c>
      <c r="I36" s="52"/>
      <c r="J36" s="50">
        <f>ROUND(F36*$J$33,0)</f>
        <v>0</v>
      </c>
      <c r="K36" s="10"/>
      <c r="L36" s="55">
        <f>J36-H36</f>
        <v>0</v>
      </c>
      <c r="M36" s="69" t="s">
        <v>24</v>
      </c>
      <c r="N36" s="5"/>
    </row>
    <row r="37" spans="1:15" x14ac:dyDescent="0.25">
      <c r="B37" t="s">
        <v>79</v>
      </c>
      <c r="F37" s="58">
        <v>0</v>
      </c>
      <c r="H37" s="50"/>
      <c r="I37" s="52"/>
      <c r="J37" s="50">
        <f>ROUND(F37*$J$33,0)</f>
        <v>0</v>
      </c>
      <c r="K37" s="10"/>
      <c r="L37" s="55">
        <f>J37-H37</f>
        <v>0</v>
      </c>
      <c r="M37" s="70" t="s">
        <v>26</v>
      </c>
      <c r="N37" s="5"/>
    </row>
    <row r="38" spans="1:15" x14ac:dyDescent="0.25">
      <c r="B38" t="s">
        <v>80</v>
      </c>
      <c r="F38" s="58">
        <v>0</v>
      </c>
      <c r="H38" s="50"/>
      <c r="I38" s="52"/>
      <c r="J38" s="50">
        <f>ROUND(F38*$J$33,0)</f>
        <v>0</v>
      </c>
      <c r="K38" s="10"/>
      <c r="L38" s="55">
        <f>J38-H38</f>
        <v>0</v>
      </c>
      <c r="M38" s="70" t="s">
        <v>94</v>
      </c>
      <c r="N38" s="5"/>
    </row>
    <row r="39" spans="1:15" x14ac:dyDescent="0.25">
      <c r="A39" s="6" t="s">
        <v>27</v>
      </c>
      <c r="H39" s="50"/>
      <c r="I39" s="52"/>
      <c r="J39" s="52"/>
      <c r="K39" s="10"/>
      <c r="L39" s="5"/>
      <c r="M39" s="5"/>
      <c r="N39" s="5"/>
    </row>
    <row r="40" spans="1:15" x14ac:dyDescent="0.25">
      <c r="A40" s="6"/>
      <c r="B40" t="s">
        <v>78</v>
      </c>
      <c r="F40" s="58">
        <v>0</v>
      </c>
      <c r="H40" s="50">
        <v>0</v>
      </c>
      <c r="I40" s="52"/>
      <c r="J40" s="50">
        <f>ROUND(F40*$J$33,0)</f>
        <v>0</v>
      </c>
      <c r="K40" s="10"/>
      <c r="L40" s="5"/>
      <c r="M40" s="68" t="s">
        <v>28</v>
      </c>
      <c r="N40" s="55">
        <f>J40-H40</f>
        <v>0</v>
      </c>
    </row>
    <row r="41" spans="1:15" x14ac:dyDescent="0.25">
      <c r="B41" t="s">
        <v>79</v>
      </c>
      <c r="F41" s="58">
        <v>0</v>
      </c>
      <c r="H41" s="50"/>
      <c r="I41" s="52"/>
      <c r="J41" s="50">
        <f>ROUND(F41*$J$33,0)</f>
        <v>0</v>
      </c>
      <c r="K41" s="10"/>
      <c r="L41" s="5"/>
      <c r="M41" s="68" t="s">
        <v>30</v>
      </c>
      <c r="N41" s="55">
        <f>J41-H41</f>
        <v>0</v>
      </c>
    </row>
    <row r="42" spans="1:15" x14ac:dyDescent="0.25">
      <c r="B42" t="s">
        <v>80</v>
      </c>
      <c r="F42" s="58">
        <v>0</v>
      </c>
      <c r="H42" s="50"/>
      <c r="I42" s="52"/>
      <c r="J42" s="50">
        <f>ROUND(F42*$J$33,0)</f>
        <v>0</v>
      </c>
      <c r="K42" s="10"/>
      <c r="L42" s="5"/>
      <c r="M42" s="68" t="s">
        <v>93</v>
      </c>
      <c r="N42" s="55">
        <f>J42-H42</f>
        <v>0</v>
      </c>
    </row>
    <row r="43" spans="1:15" x14ac:dyDescent="0.25">
      <c r="F43" s="11"/>
      <c r="H43" s="50"/>
      <c r="I43" s="52"/>
      <c r="J43" s="53"/>
      <c r="K43" s="10"/>
      <c r="L43" s="5"/>
      <c r="M43" s="43"/>
      <c r="N43" s="5"/>
    </row>
    <row r="44" spans="1:15" x14ac:dyDescent="0.25">
      <c r="A44" t="s">
        <v>29</v>
      </c>
      <c r="F44" s="58">
        <v>0</v>
      </c>
      <c r="H44" s="54">
        <f>H10</f>
        <v>0</v>
      </c>
      <c r="I44" s="54"/>
      <c r="J44" s="50">
        <f>ROUND(F44*$J$33,0)</f>
        <v>0</v>
      </c>
      <c r="K44" s="10"/>
      <c r="M44" s="68" t="s">
        <v>32</v>
      </c>
      <c r="N44" s="55">
        <f>(J44-H44)</f>
        <v>0</v>
      </c>
    </row>
    <row r="45" spans="1:15" x14ac:dyDescent="0.25">
      <c r="J45" s="43"/>
      <c r="K45" s="10"/>
      <c r="L45" s="5"/>
      <c r="M45" s="5"/>
      <c r="N45" s="5"/>
      <c r="O45" s="43"/>
    </row>
    <row r="46" spans="1:15" ht="15.75" thickBot="1" x14ac:dyDescent="0.3">
      <c r="B46" t="s">
        <v>31</v>
      </c>
      <c r="F46" s="58">
        <v>0</v>
      </c>
      <c r="H46" s="19">
        <v>0</v>
      </c>
      <c r="I46" s="18"/>
      <c r="J46" s="44">
        <f>ROUND(F46*$J$33,0)</f>
        <v>0</v>
      </c>
      <c r="K46" s="69" t="s">
        <v>46</v>
      </c>
      <c r="L46" s="5"/>
      <c r="M46" s="5"/>
      <c r="N46" s="5"/>
    </row>
    <row r="47" spans="1:15" ht="15.75" thickTop="1" x14ac:dyDescent="0.25">
      <c r="H47" s="4"/>
      <c r="I47" s="4"/>
      <c r="J47" s="4"/>
      <c r="K47" s="10"/>
    </row>
    <row r="48" spans="1:15" x14ac:dyDescent="0.25">
      <c r="K48" s="5"/>
    </row>
    <row r="49" spans="1:14" x14ac:dyDescent="0.25">
      <c r="A49" s="92" t="s">
        <v>71</v>
      </c>
      <c r="B49" s="93"/>
      <c r="C49" s="93"/>
      <c r="D49" s="93"/>
      <c r="E49" s="93"/>
      <c r="F49" s="93"/>
      <c r="G49" s="93"/>
      <c r="H49" s="93"/>
      <c r="I49" s="93"/>
      <c r="J49" s="93"/>
      <c r="K49" s="93"/>
      <c r="L49" s="93"/>
      <c r="M49" s="93"/>
      <c r="N49" s="94"/>
    </row>
    <row r="50" spans="1:14" x14ac:dyDescent="0.25">
      <c r="H50" s="96" t="s">
        <v>15</v>
      </c>
      <c r="I50" s="96"/>
      <c r="J50" s="96"/>
      <c r="K50" s="5"/>
      <c r="L50" s="98" t="s">
        <v>16</v>
      </c>
      <c r="M50" s="98"/>
      <c r="N50" s="98"/>
    </row>
    <row r="51" spans="1:14" x14ac:dyDescent="0.25">
      <c r="H51" s="14">
        <f>J51-365</f>
        <v>41639</v>
      </c>
      <c r="I51" s="14"/>
      <c r="J51" s="14">
        <f>N3</f>
        <v>42004</v>
      </c>
      <c r="K51" s="5"/>
    </row>
    <row r="52" spans="1:14" x14ac:dyDescent="0.25">
      <c r="F52" s="3" t="s">
        <v>33</v>
      </c>
      <c r="H52" s="40">
        <f>F10</f>
        <v>0</v>
      </c>
      <c r="I52" s="39"/>
      <c r="J52" s="40">
        <f>J33</f>
        <v>0</v>
      </c>
      <c r="K52" s="5"/>
      <c r="L52" s="4" t="s">
        <v>17</v>
      </c>
      <c r="M52" s="4"/>
      <c r="N52" s="4" t="s">
        <v>18</v>
      </c>
    </row>
    <row r="53" spans="1:14" x14ac:dyDescent="0.25">
      <c r="F53" s="89">
        <f>N3-365</f>
        <v>41639</v>
      </c>
      <c r="H53" s="15" t="s">
        <v>19</v>
      </c>
      <c r="I53" s="15"/>
      <c r="J53" s="15" t="s">
        <v>20</v>
      </c>
      <c r="K53" s="5"/>
      <c r="L53" s="16" t="s">
        <v>21</v>
      </c>
      <c r="M53" s="16"/>
      <c r="N53" s="16" t="s">
        <v>21</v>
      </c>
    </row>
    <row r="54" spans="1:14" x14ac:dyDescent="0.25">
      <c r="K54" s="5"/>
    </row>
    <row r="55" spans="1:14" x14ac:dyDescent="0.25">
      <c r="B55" t="s">
        <v>34</v>
      </c>
      <c r="F55" s="54">
        <f>J8</f>
        <v>0</v>
      </c>
      <c r="G55" s="52"/>
      <c r="H55" s="56">
        <f>F55*H52</f>
        <v>0</v>
      </c>
      <c r="I55" s="56"/>
      <c r="J55" s="56">
        <f>ROUND(F55*$J$52,0)</f>
        <v>0</v>
      </c>
      <c r="K55" s="5"/>
      <c r="L55" s="12">
        <f>J55-H55</f>
        <v>0</v>
      </c>
      <c r="M55" s="21"/>
    </row>
    <row r="56" spans="1:14" x14ac:dyDescent="0.25">
      <c r="F56" s="54"/>
      <c r="G56" s="52"/>
      <c r="H56" s="56"/>
      <c r="I56" s="56"/>
      <c r="J56" s="56"/>
      <c r="K56" s="5"/>
      <c r="L56" s="12"/>
      <c r="M56" s="21"/>
    </row>
    <row r="57" spans="1:14" x14ac:dyDescent="0.25">
      <c r="B57" t="s">
        <v>35</v>
      </c>
      <c r="F57" s="54">
        <f>L8</f>
        <v>0</v>
      </c>
      <c r="G57" s="52"/>
      <c r="H57" s="56">
        <f>F57*H52</f>
        <v>0</v>
      </c>
      <c r="I57" s="56"/>
      <c r="J57" s="56">
        <f>ROUND(F57*$J$52,0)</f>
        <v>0</v>
      </c>
      <c r="K57" s="5"/>
      <c r="L57" s="12">
        <f>J57-H57</f>
        <v>0</v>
      </c>
      <c r="M57" s="21"/>
    </row>
    <row r="58" spans="1:14" x14ac:dyDescent="0.25">
      <c r="F58" s="52"/>
      <c r="G58" s="52"/>
      <c r="H58" s="56"/>
      <c r="I58" s="56"/>
      <c r="J58" s="56"/>
      <c r="K58" s="5"/>
      <c r="L58" s="21"/>
      <c r="M58" s="21"/>
    </row>
    <row r="59" spans="1:14" x14ac:dyDescent="0.25">
      <c r="B59" t="s">
        <v>29</v>
      </c>
      <c r="F59" s="56">
        <f>H8</f>
        <v>0</v>
      </c>
      <c r="G59" s="52"/>
      <c r="H59" s="56">
        <f>H10</f>
        <v>0</v>
      </c>
      <c r="I59" s="56"/>
      <c r="J59" s="56">
        <f>ROUND(F59*$J$52,0)</f>
        <v>0</v>
      </c>
      <c r="K59" s="5"/>
      <c r="L59" s="13"/>
      <c r="M59" s="13"/>
      <c r="N59" s="22">
        <f>J59-H59</f>
        <v>0</v>
      </c>
    </row>
    <row r="60" spans="1:14" x14ac:dyDescent="0.25">
      <c r="K60" s="5"/>
    </row>
    <row r="61" spans="1:14" x14ac:dyDescent="0.25">
      <c r="C61" t="s">
        <v>72</v>
      </c>
      <c r="K61" s="5"/>
      <c r="L61" s="9">
        <f>SUM(L55:L59)</f>
        <v>0</v>
      </c>
      <c r="M61" s="9"/>
      <c r="N61" s="9">
        <f>SUM(N55:N59)</f>
        <v>0</v>
      </c>
    </row>
    <row r="63" spans="1:14" x14ac:dyDescent="0.25">
      <c r="C63" t="s">
        <v>36</v>
      </c>
      <c r="L63" s="9">
        <f>+N61-L61</f>
        <v>0</v>
      </c>
      <c r="M63" s="23"/>
      <c r="N63" s="5"/>
    </row>
    <row r="64" spans="1:14" x14ac:dyDescent="0.25">
      <c r="C64" t="s">
        <v>73</v>
      </c>
      <c r="L64" s="24"/>
      <c r="M64" s="24"/>
      <c r="N64" s="24"/>
    </row>
    <row r="65" spans="1:14" x14ac:dyDescent="0.25">
      <c r="L65" s="5"/>
      <c r="M65" s="5"/>
      <c r="N65" s="5"/>
    </row>
    <row r="66" spans="1:14" ht="15.75" thickBot="1" x14ac:dyDescent="0.3">
      <c r="C66" t="s">
        <v>74</v>
      </c>
      <c r="L66" s="19">
        <f>L61+L63</f>
        <v>0</v>
      </c>
      <c r="M66" s="19"/>
      <c r="N66" s="19">
        <f>N61+N63</f>
        <v>0</v>
      </c>
    </row>
    <row r="67" spans="1:14" ht="15.75" thickTop="1" x14ac:dyDescent="0.25">
      <c r="L67" s="9"/>
      <c r="M67" s="9"/>
      <c r="N67" s="9"/>
    </row>
    <row r="69" spans="1:14" x14ac:dyDescent="0.25">
      <c r="A69" s="92" t="s">
        <v>70</v>
      </c>
      <c r="B69" s="93"/>
      <c r="C69" s="93"/>
      <c r="D69" s="93"/>
      <c r="E69" s="93"/>
      <c r="F69" s="93"/>
      <c r="G69" s="93"/>
      <c r="H69" s="93"/>
      <c r="I69" s="93"/>
      <c r="J69" s="93"/>
      <c r="K69" s="93"/>
      <c r="L69" s="93"/>
      <c r="M69" s="93"/>
      <c r="N69" s="94"/>
    </row>
    <row r="70" spans="1:14" x14ac:dyDescent="0.25">
      <c r="H70" s="3" t="s">
        <v>63</v>
      </c>
      <c r="I70" s="3"/>
    </row>
    <row r="71" spans="1:14" x14ac:dyDescent="0.25">
      <c r="H71" s="3" t="s">
        <v>98</v>
      </c>
      <c r="I71" s="3"/>
      <c r="J71" s="3" t="s">
        <v>75</v>
      </c>
      <c r="K71" s="3"/>
    </row>
    <row r="72" spans="1:14" x14ac:dyDescent="0.25">
      <c r="H72" s="41">
        <f>F12</f>
        <v>0</v>
      </c>
      <c r="I72" s="25"/>
      <c r="J72" s="3" t="s">
        <v>37</v>
      </c>
      <c r="K72" s="3"/>
      <c r="L72" s="3" t="s">
        <v>38</v>
      </c>
      <c r="M72" s="3"/>
    </row>
    <row r="73" spans="1:14" x14ac:dyDescent="0.25">
      <c r="H73" s="15" t="s">
        <v>19</v>
      </c>
      <c r="I73" s="25"/>
      <c r="J73" s="15" t="s">
        <v>20</v>
      </c>
      <c r="K73" s="3"/>
      <c r="L73" s="15" t="s">
        <v>21</v>
      </c>
      <c r="M73" s="3"/>
    </row>
    <row r="74" spans="1:14" x14ac:dyDescent="0.25">
      <c r="B74" t="s">
        <v>105</v>
      </c>
      <c r="F74" s="58">
        <v>0</v>
      </c>
      <c r="H74" s="20">
        <f>F74*H72</f>
        <v>0</v>
      </c>
      <c r="I74" s="20"/>
      <c r="J74" s="20">
        <f>J25</f>
        <v>0</v>
      </c>
      <c r="K74" s="3"/>
      <c r="L74" s="20">
        <f>ROUND(J74-H74,0)</f>
        <v>0</v>
      </c>
      <c r="M74" s="20"/>
    </row>
    <row r="77" spans="1:14" x14ac:dyDescent="0.25">
      <c r="A77" s="92" t="s">
        <v>76</v>
      </c>
      <c r="B77" s="93"/>
      <c r="C77" s="93"/>
      <c r="D77" s="93"/>
      <c r="E77" s="93"/>
      <c r="F77" s="93"/>
      <c r="G77" s="93"/>
      <c r="H77" s="93"/>
      <c r="I77" s="93"/>
      <c r="J77" s="93"/>
      <c r="K77" s="93"/>
      <c r="L77" s="93"/>
      <c r="M77" s="93"/>
      <c r="N77" s="94"/>
    </row>
    <row r="78" spans="1:14" x14ac:dyDescent="0.25">
      <c r="B78" s="8"/>
      <c r="C78" s="8"/>
      <c r="D78" s="8"/>
      <c r="E78" s="8"/>
      <c r="F78" s="3" t="s">
        <v>22</v>
      </c>
      <c r="G78" s="3"/>
      <c r="H78" s="3" t="s">
        <v>39</v>
      </c>
      <c r="I78" s="3"/>
      <c r="J78" s="3" t="s">
        <v>40</v>
      </c>
      <c r="K78" s="3"/>
    </row>
    <row r="79" spans="1:14" x14ac:dyDescent="0.25">
      <c r="A79" s="8" t="s">
        <v>12</v>
      </c>
      <c r="B79" s="2"/>
      <c r="C79" s="8"/>
      <c r="D79" s="8"/>
      <c r="E79" s="8"/>
      <c r="F79" s="15" t="s">
        <v>41</v>
      </c>
      <c r="G79" s="3"/>
      <c r="H79" s="15" t="s">
        <v>41</v>
      </c>
      <c r="J79" s="15" t="s">
        <v>42</v>
      </c>
      <c r="K79" s="3"/>
    </row>
    <row r="82" spans="1:14" x14ac:dyDescent="0.25">
      <c r="B82" t="s">
        <v>43</v>
      </c>
      <c r="F82" s="12">
        <f>L63-J82</f>
        <v>0</v>
      </c>
      <c r="G82" s="26"/>
      <c r="H82" s="12">
        <f>L55</f>
        <v>0</v>
      </c>
      <c r="J82" s="12">
        <f>ROUND(L63/F90,0)</f>
        <v>0</v>
      </c>
      <c r="K82" s="12"/>
    </row>
    <row r="83" spans="1:14" x14ac:dyDescent="0.25">
      <c r="F83" s="12"/>
      <c r="G83" s="26"/>
      <c r="H83" s="12"/>
    </row>
    <row r="84" spans="1:14" x14ac:dyDescent="0.25">
      <c r="B84" t="s">
        <v>44</v>
      </c>
      <c r="F84" s="22">
        <f>L74-J84</f>
        <v>0</v>
      </c>
      <c r="G84" s="26"/>
      <c r="H84" s="22">
        <v>0</v>
      </c>
      <c r="J84" s="22">
        <f>ROUND(L74/F90,0)</f>
        <v>0</v>
      </c>
      <c r="K84" s="26"/>
    </row>
    <row r="85" spans="1:14" x14ac:dyDescent="0.25">
      <c r="F85" s="12"/>
      <c r="G85" s="26"/>
      <c r="H85" s="12"/>
    </row>
    <row r="86" spans="1:14" ht="15.75" thickBot="1" x14ac:dyDescent="0.3">
      <c r="C86" t="s">
        <v>45</v>
      </c>
      <c r="F86" s="57">
        <f>F82+F84</f>
        <v>0</v>
      </c>
      <c r="G86" s="67" t="s">
        <v>47</v>
      </c>
      <c r="H86" s="27">
        <f>H82+H84</f>
        <v>0</v>
      </c>
      <c r="J86" s="57">
        <f>J82+J84</f>
        <v>0</v>
      </c>
      <c r="K86" s="67" t="s">
        <v>14</v>
      </c>
    </row>
    <row r="87" spans="1:14" ht="15.75" thickTop="1" x14ac:dyDescent="0.25">
      <c r="C87" t="s">
        <v>58</v>
      </c>
      <c r="F87" s="21"/>
      <c r="H87" s="21"/>
      <c r="J87" s="21"/>
      <c r="K87" s="21"/>
    </row>
    <row r="88" spans="1:14" x14ac:dyDescent="0.25">
      <c r="F88" s="28"/>
      <c r="H88" s="21"/>
      <c r="I88" s="21"/>
      <c r="J88" s="28"/>
      <c r="K88" s="28"/>
    </row>
    <row r="89" spans="1:14" x14ac:dyDescent="0.25">
      <c r="F89" s="21"/>
      <c r="H89" s="21"/>
      <c r="I89" s="21"/>
      <c r="J89" s="21"/>
      <c r="K89" s="21"/>
    </row>
    <row r="90" spans="1:14" x14ac:dyDescent="0.25">
      <c r="B90" t="s">
        <v>85</v>
      </c>
      <c r="F90" s="47">
        <v>1</v>
      </c>
      <c r="H90" s="21" t="s">
        <v>48</v>
      </c>
      <c r="I90" s="21"/>
      <c r="J90" s="21"/>
      <c r="K90" s="21"/>
    </row>
    <row r="91" spans="1:14" x14ac:dyDescent="0.25">
      <c r="F91" s="21"/>
      <c r="H91" s="21"/>
      <c r="I91" s="21"/>
      <c r="J91" s="21"/>
      <c r="K91" s="21"/>
    </row>
    <row r="92" spans="1:14" x14ac:dyDescent="0.25">
      <c r="J92" s="31"/>
    </row>
    <row r="93" spans="1:14" s="2" customFormat="1" x14ac:dyDescent="0.25">
      <c r="A93" s="92" t="s">
        <v>99</v>
      </c>
      <c r="B93" s="93"/>
      <c r="C93" s="93"/>
      <c r="D93" s="93"/>
      <c r="E93" s="93"/>
      <c r="F93" s="93"/>
      <c r="G93" s="93"/>
      <c r="H93" s="93"/>
      <c r="I93" s="93"/>
      <c r="J93" s="93"/>
      <c r="K93" s="93"/>
      <c r="L93" s="93"/>
      <c r="M93" s="93"/>
      <c r="N93" s="94"/>
    </row>
    <row r="94" spans="1:14" x14ac:dyDescent="0.25">
      <c r="J94" s="97"/>
      <c r="K94" s="97"/>
      <c r="L94" s="45"/>
    </row>
    <row r="95" spans="1:14" ht="15.75" thickBot="1" x14ac:dyDescent="0.3">
      <c r="F95" s="29" t="s">
        <v>49</v>
      </c>
      <c r="G95" s="8"/>
      <c r="H95" s="29" t="s">
        <v>50</v>
      </c>
      <c r="I95" s="30"/>
      <c r="J95" s="90">
        <f>L3</f>
        <v>42369</v>
      </c>
      <c r="K95" s="30"/>
      <c r="L95" s="30"/>
    </row>
    <row r="96" spans="1:14" ht="15.75" thickTop="1" x14ac:dyDescent="0.25">
      <c r="A96" s="8" t="s">
        <v>106</v>
      </c>
      <c r="F96" s="30"/>
      <c r="G96" s="8"/>
      <c r="H96" s="30"/>
      <c r="I96" s="30"/>
    </row>
    <row r="97" spans="1:12" x14ac:dyDescent="0.25">
      <c r="A97" s="8"/>
      <c r="B97" t="s">
        <v>23</v>
      </c>
      <c r="F97" s="55">
        <f>IF(L36&gt;0,L36,0)</f>
        <v>0</v>
      </c>
      <c r="G97" s="65" t="s">
        <v>24</v>
      </c>
      <c r="H97" s="55">
        <f>IF(L36&lt;0,-L36,0)</f>
        <v>0</v>
      </c>
      <c r="I97" s="11"/>
      <c r="J97" s="31"/>
    </row>
    <row r="98" spans="1:12" x14ac:dyDescent="0.25">
      <c r="A98" s="8"/>
      <c r="B98" t="s">
        <v>25</v>
      </c>
      <c r="F98" s="42">
        <f t="shared" ref="F98:F99" si="0">IF(L37&gt;0,L37,0)</f>
        <v>0</v>
      </c>
      <c r="G98" s="65" t="s">
        <v>26</v>
      </c>
      <c r="H98" s="42">
        <f t="shared" ref="H98:H99" si="1">IF(L37&lt;0,-L37,0)</f>
        <v>0</v>
      </c>
      <c r="J98" s="31"/>
      <c r="L98" s="26"/>
    </row>
    <row r="99" spans="1:12" x14ac:dyDescent="0.25">
      <c r="A99" s="8"/>
      <c r="B99" t="s">
        <v>53</v>
      </c>
      <c r="F99" s="42">
        <f t="shared" si="0"/>
        <v>0</v>
      </c>
      <c r="G99" s="65" t="s">
        <v>94</v>
      </c>
      <c r="H99" s="42">
        <f t="shared" si="1"/>
        <v>0</v>
      </c>
      <c r="J99" s="31"/>
      <c r="K99" s="31"/>
      <c r="L99" s="26"/>
    </row>
    <row r="100" spans="1:12" x14ac:dyDescent="0.25">
      <c r="A100" s="8"/>
      <c r="B100" t="s">
        <v>84</v>
      </c>
      <c r="F100" s="42">
        <f>IF(F86&gt;0,F86,0)</f>
        <v>0</v>
      </c>
      <c r="G100" s="65" t="s">
        <v>47</v>
      </c>
      <c r="H100" s="42">
        <f>IF(F86&lt;0,-F86,0)</f>
        <v>0</v>
      </c>
      <c r="J100" s="31"/>
      <c r="K100" s="31"/>
      <c r="L100" s="26"/>
    </row>
    <row r="101" spans="1:12" x14ac:dyDescent="0.25">
      <c r="A101" s="8" t="s">
        <v>107</v>
      </c>
      <c r="F101" s="42"/>
      <c r="G101" s="65"/>
      <c r="H101" s="42"/>
      <c r="J101" s="31"/>
      <c r="L101" s="26"/>
    </row>
    <row r="102" spans="1:12" x14ac:dyDescent="0.25">
      <c r="A102" s="8"/>
      <c r="B102" t="s">
        <v>51</v>
      </c>
      <c r="F102" s="42">
        <f>IF(J46&gt;0,J46,0)</f>
        <v>0</v>
      </c>
      <c r="G102" s="65" t="s">
        <v>46</v>
      </c>
      <c r="H102" s="42">
        <f>IF(J46&lt;0,-J46,0)</f>
        <v>0</v>
      </c>
      <c r="I102" s="12"/>
      <c r="J102" s="31"/>
      <c r="L102" s="26"/>
    </row>
    <row r="103" spans="1:12" x14ac:dyDescent="0.25">
      <c r="A103" s="8"/>
      <c r="B103" t="s">
        <v>52</v>
      </c>
      <c r="F103" s="42">
        <f>IF(J86&gt;0,J86,0)</f>
        <v>0</v>
      </c>
      <c r="G103" s="65" t="s">
        <v>14</v>
      </c>
      <c r="H103" s="42">
        <f>IF(J86&lt;0,-J86,0)</f>
        <v>0</v>
      </c>
      <c r="I103" s="12"/>
      <c r="J103" s="31"/>
      <c r="L103" s="26"/>
    </row>
    <row r="104" spans="1:12" x14ac:dyDescent="0.25">
      <c r="A104" s="8"/>
      <c r="B104" t="s">
        <v>56</v>
      </c>
      <c r="F104" s="75">
        <v>0</v>
      </c>
      <c r="G104" s="65"/>
      <c r="H104" s="42"/>
      <c r="I104" s="12"/>
      <c r="L104" s="26"/>
    </row>
    <row r="105" spans="1:12" x14ac:dyDescent="0.25">
      <c r="A105" s="8" t="s">
        <v>108</v>
      </c>
      <c r="F105" s="42"/>
      <c r="G105" s="76"/>
      <c r="H105" s="42"/>
      <c r="I105" s="64"/>
      <c r="J105" s="31"/>
      <c r="L105" s="26"/>
    </row>
    <row r="106" spans="1:12" x14ac:dyDescent="0.25">
      <c r="A106" s="8"/>
      <c r="B106" t="s">
        <v>23</v>
      </c>
      <c r="F106" s="42">
        <f>IF(N40&lt;0,-N40,0)</f>
        <v>0</v>
      </c>
      <c r="G106" s="65" t="s">
        <v>28</v>
      </c>
      <c r="H106" s="42">
        <f>IF(N40&gt;0,N40,0)</f>
        <v>0</v>
      </c>
      <c r="K106" s="31"/>
      <c r="L106" s="26"/>
    </row>
    <row r="107" spans="1:12" x14ac:dyDescent="0.25">
      <c r="A107" s="8"/>
      <c r="B107" t="s">
        <v>25</v>
      </c>
      <c r="F107" s="42">
        <f>IF(N41&lt;0,-N41,0)</f>
        <v>0</v>
      </c>
      <c r="G107" s="65" t="s">
        <v>30</v>
      </c>
      <c r="H107" s="42">
        <f>IF(N41&gt;0,N41,0)</f>
        <v>0</v>
      </c>
    </row>
    <row r="108" spans="1:12" x14ac:dyDescent="0.25">
      <c r="A108" s="8"/>
      <c r="B108" t="s">
        <v>53</v>
      </c>
      <c r="F108" s="42">
        <f>IF(N42&lt;0,-N42,0)</f>
        <v>0</v>
      </c>
      <c r="G108" s="65" t="s">
        <v>93</v>
      </c>
      <c r="H108" s="42">
        <f>IF(N42&gt;0,N42,0)</f>
        <v>0</v>
      </c>
    </row>
    <row r="109" spans="1:12" x14ac:dyDescent="0.25">
      <c r="A109" s="8" t="s">
        <v>67</v>
      </c>
      <c r="F109" s="42"/>
      <c r="G109" s="66"/>
      <c r="H109" s="42"/>
      <c r="J109" s="31"/>
      <c r="K109" s="31"/>
      <c r="L109" s="26"/>
    </row>
    <row r="110" spans="1:12" x14ac:dyDescent="0.25">
      <c r="A110" s="8"/>
      <c r="B110" t="s">
        <v>102</v>
      </c>
      <c r="F110" s="42">
        <f>IF(J25&lt;0,-J25,0)</f>
        <v>0</v>
      </c>
      <c r="G110" s="65" t="s">
        <v>10</v>
      </c>
      <c r="H110" s="42">
        <f>IF(J25&gt;0,J25,0)</f>
        <v>0</v>
      </c>
      <c r="J110" s="31"/>
      <c r="K110" s="31"/>
      <c r="L110" s="26"/>
    </row>
    <row r="111" spans="1:12" x14ac:dyDescent="0.25">
      <c r="A111" s="8"/>
      <c r="F111" s="42"/>
      <c r="G111" s="42"/>
      <c r="H111" s="42"/>
      <c r="I111" s="66"/>
      <c r="J111" s="31"/>
      <c r="K111" s="31"/>
      <c r="L111" s="26"/>
    </row>
    <row r="112" spans="1:12" x14ac:dyDescent="0.25">
      <c r="A112" s="8" t="s">
        <v>109</v>
      </c>
      <c r="F112" s="42">
        <f>IF(N44&lt;0,-N44,0)</f>
        <v>0</v>
      </c>
      <c r="G112" s="65" t="s">
        <v>32</v>
      </c>
      <c r="H112" s="42">
        <f>IF(N44&gt;0,N44,0)</f>
        <v>0</v>
      </c>
      <c r="J112" s="31"/>
      <c r="K112" s="31"/>
      <c r="L112" s="26"/>
    </row>
    <row r="113" spans="1:14" ht="15.75" thickBot="1" x14ac:dyDescent="0.3">
      <c r="F113" s="51">
        <f>SUM(F97:F112)</f>
        <v>0</v>
      </c>
      <c r="G113" s="77"/>
      <c r="H113" s="51">
        <f>SUM(H97:H112)</f>
        <v>0</v>
      </c>
      <c r="I113" s="20"/>
      <c r="J113" s="20"/>
      <c r="K113" s="20"/>
      <c r="L113" s="20"/>
    </row>
    <row r="114" spans="1:14" ht="15.75" thickTop="1" x14ac:dyDescent="0.25">
      <c r="K114" s="31"/>
    </row>
    <row r="115" spans="1:14" x14ac:dyDescent="0.25">
      <c r="H115" s="91">
        <f>F113-H113</f>
        <v>0</v>
      </c>
      <c r="I115" s="61" t="s">
        <v>54</v>
      </c>
    </row>
    <row r="116" spans="1:14" x14ac:dyDescent="0.25">
      <c r="B116" s="60" t="str">
        <f>CONCATENATE("To record pension accrual amounts for the year ended ",TEXT(L3,"mm/dd/yyyy")," based on the ",TEXT(N3,"mm/dd/yyyy")," measurement date.")</f>
        <v>To record pension accrual amounts for the year ended 12/31/2015 based on the 12/31/2014 measurement date.</v>
      </c>
      <c r="H116" s="78"/>
    </row>
    <row r="118" spans="1:14" x14ac:dyDescent="0.25">
      <c r="B118" s="36"/>
      <c r="J118" s="97"/>
      <c r="K118" s="97"/>
      <c r="L118" s="45"/>
    </row>
    <row r="119" spans="1:14" x14ac:dyDescent="0.25">
      <c r="A119" s="92" t="s">
        <v>59</v>
      </c>
      <c r="B119" s="93"/>
      <c r="C119" s="93"/>
      <c r="D119" s="93"/>
      <c r="E119" s="93"/>
      <c r="F119" s="93"/>
      <c r="G119" s="93"/>
      <c r="H119" s="93"/>
      <c r="I119" s="93"/>
      <c r="J119" s="93"/>
      <c r="K119" s="93"/>
      <c r="L119" s="93"/>
      <c r="M119" s="93"/>
      <c r="N119" s="94"/>
    </row>
    <row r="121" spans="1:14" x14ac:dyDescent="0.25">
      <c r="B121" t="s">
        <v>101</v>
      </c>
      <c r="F121" s="48">
        <v>0</v>
      </c>
      <c r="G121" s="33"/>
      <c r="H121" s="33"/>
      <c r="I121" s="33"/>
      <c r="K121" s="37"/>
      <c r="L121" s="37"/>
    </row>
    <row r="122" spans="1:14" x14ac:dyDescent="0.25">
      <c r="C122" t="s">
        <v>110</v>
      </c>
      <c r="F122" s="33"/>
      <c r="G122" s="33"/>
      <c r="H122" s="5">
        <f>F121</f>
        <v>0</v>
      </c>
      <c r="I122" s="32"/>
      <c r="J122" s="37"/>
      <c r="K122" s="37"/>
      <c r="L122" s="37"/>
    </row>
    <row r="124" spans="1:14" x14ac:dyDescent="0.25">
      <c r="B124" s="60" t="str">
        <f>CONCATENATE("To record employer contributions during the reporting year ended ",TEXT(L3,"mm/dd/yyyy")," as deferred outflows at ",TEXT(L3,"mm/dd/yyyy"),".")</f>
        <v>To record employer contributions during the reporting year ended 12/31/2015 as deferred outflows at 12/31/2015.</v>
      </c>
    </row>
    <row r="127" spans="1:14" x14ac:dyDescent="0.25">
      <c r="A127" s="92" t="s">
        <v>62</v>
      </c>
      <c r="B127" s="93"/>
      <c r="C127" s="93"/>
      <c r="D127" s="93"/>
      <c r="E127" s="93"/>
      <c r="F127" s="93"/>
      <c r="G127" s="93"/>
      <c r="H127" s="93"/>
      <c r="I127" s="93"/>
      <c r="J127" s="93"/>
      <c r="K127" s="93"/>
      <c r="L127" s="93"/>
      <c r="M127" s="93"/>
      <c r="N127" s="94"/>
    </row>
    <row r="128" spans="1:14" x14ac:dyDescent="0.25">
      <c r="J128" s="31"/>
      <c r="L128" s="12"/>
    </row>
    <row r="129" spans="2:12" x14ac:dyDescent="0.25">
      <c r="B129" t="s">
        <v>100</v>
      </c>
      <c r="F129" s="73">
        <f>J25</f>
        <v>0</v>
      </c>
      <c r="G129" s="70" t="s">
        <v>10</v>
      </c>
      <c r="H129" s="5"/>
      <c r="I129" s="5"/>
      <c r="J129" s="63"/>
      <c r="L129" s="12"/>
    </row>
    <row r="130" spans="2:12" x14ac:dyDescent="0.25">
      <c r="B130" t="s">
        <v>55</v>
      </c>
      <c r="F130" s="5">
        <f>H131-F129</f>
        <v>0</v>
      </c>
      <c r="G130" s="17"/>
      <c r="H130" s="5"/>
      <c r="I130" s="5"/>
      <c r="J130" s="20"/>
      <c r="L130" s="5"/>
    </row>
    <row r="131" spans="2:12" x14ac:dyDescent="0.25">
      <c r="C131" t="s">
        <v>109</v>
      </c>
      <c r="F131" s="24"/>
      <c r="G131" s="24"/>
      <c r="H131" s="72">
        <f>H10</f>
        <v>0</v>
      </c>
      <c r="I131" s="71" t="s">
        <v>61</v>
      </c>
      <c r="K131" s="20"/>
      <c r="L131" s="20"/>
    </row>
    <row r="132" spans="2:12" ht="15.75" thickBot="1" x14ac:dyDescent="0.3">
      <c r="F132" s="34">
        <f>SUM(F124:F131)</f>
        <v>0</v>
      </c>
      <c r="G132" s="35"/>
      <c r="H132" s="34">
        <f>SUM(H124:H131)</f>
        <v>0</v>
      </c>
      <c r="I132" s="20"/>
    </row>
    <row r="133" spans="2:12" ht="15.75" thickTop="1" x14ac:dyDescent="0.25"/>
    <row r="134" spans="2:12" x14ac:dyDescent="0.25">
      <c r="B134" s="60" t="str">
        <f>CONCATENATE("To restate net position at ",TEXT(N3-364,"mm/dd/yyyy")," to record deferred outflow of resources and net pension liability at ",TEXT(N3,"mm/dd/yyyy"),".")</f>
        <v>To restate net position at 01/01/2014 to record deferred outflow of resources and net pension liability at 12/31/2014.</v>
      </c>
    </row>
  </sheetData>
  <mergeCells count="6">
    <mergeCell ref="H31:J31"/>
    <mergeCell ref="H50:J50"/>
    <mergeCell ref="J94:K94"/>
    <mergeCell ref="J118:K118"/>
    <mergeCell ref="L31:N31"/>
    <mergeCell ref="L50:N50"/>
  </mergeCells>
  <pageMargins left="0.7" right="0.21" top="0.75" bottom="0.38" header="0.3" footer="0.3"/>
  <pageSetup scale="65" orientation="landscape" r:id="rId1"/>
  <rowBreaks count="2" manualBreakCount="2">
    <brk id="48" max="16383" man="1"/>
    <brk id="9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tabSelected="1" zoomScaleNormal="100" workbookViewId="0">
      <selection activeCell="B28" sqref="B28"/>
    </sheetView>
  </sheetViews>
  <sheetFormatPr defaultColWidth="9.140625" defaultRowHeight="15" x14ac:dyDescent="0.25"/>
  <cols>
    <col min="1" max="1" width="2.7109375" customWidth="1"/>
    <col min="2" max="2" width="6" customWidth="1"/>
    <col min="3" max="3" width="4.28515625" customWidth="1"/>
    <col min="4" max="4" width="64" customWidth="1"/>
    <col min="5" max="5" width="3" customWidth="1"/>
    <col min="6" max="6" width="20.7109375" customWidth="1"/>
    <col min="7" max="7" width="3" customWidth="1"/>
    <col min="8" max="8" width="20.7109375" customWidth="1"/>
    <col min="9" max="9" width="3" customWidth="1"/>
    <col min="10" max="10" width="20.7109375" customWidth="1"/>
    <col min="11" max="11" width="3" customWidth="1"/>
    <col min="12" max="12" width="20.7109375" customWidth="1"/>
    <col min="13" max="13" width="3" customWidth="1"/>
    <col min="14" max="14" width="16.140625" customWidth="1"/>
    <col min="15" max="15" width="3.140625" customWidth="1"/>
  </cols>
  <sheetData>
    <row r="1" spans="1:14" ht="27" x14ac:dyDescent="0.3">
      <c r="A1" s="1" t="s">
        <v>86</v>
      </c>
      <c r="F1" s="84" t="s">
        <v>68</v>
      </c>
      <c r="J1" s="85" t="s">
        <v>95</v>
      </c>
      <c r="K1" s="86"/>
      <c r="L1" s="85" t="s">
        <v>96</v>
      </c>
    </row>
    <row r="2" spans="1:14" ht="7.5" customHeight="1" x14ac:dyDescent="0.3">
      <c r="A2" s="1"/>
    </row>
    <row r="3" spans="1:14" x14ac:dyDescent="0.25">
      <c r="F3" s="21"/>
      <c r="H3" s="21"/>
      <c r="I3" s="21"/>
      <c r="J3" s="87">
        <v>42369</v>
      </c>
      <c r="L3" s="87">
        <v>42004</v>
      </c>
    </row>
    <row r="4" spans="1:14" x14ac:dyDescent="0.25">
      <c r="B4" t="s">
        <v>85</v>
      </c>
      <c r="F4" s="79">
        <v>0</v>
      </c>
      <c r="H4" s="21" t="s">
        <v>48</v>
      </c>
      <c r="I4" s="21"/>
      <c r="J4" s="21"/>
      <c r="K4" s="21"/>
    </row>
    <row r="5" spans="1:14" x14ac:dyDescent="0.25">
      <c r="F5" s="21"/>
      <c r="H5" s="21"/>
      <c r="I5" s="21"/>
      <c r="J5" s="21"/>
      <c r="K5" s="21"/>
    </row>
    <row r="6" spans="1:14" x14ac:dyDescent="0.25">
      <c r="J6" s="31"/>
    </row>
    <row r="7" spans="1:14" s="2" customFormat="1" x14ac:dyDescent="0.25">
      <c r="A7" s="92" t="s">
        <v>99</v>
      </c>
      <c r="B7" s="93"/>
      <c r="C7" s="93"/>
      <c r="D7" s="93"/>
      <c r="E7" s="93"/>
      <c r="F7" s="93"/>
      <c r="G7" s="93"/>
      <c r="H7" s="93"/>
      <c r="I7" s="93"/>
      <c r="J7" s="93"/>
      <c r="K7" s="93"/>
      <c r="L7" s="93"/>
      <c r="M7" s="93"/>
      <c r="N7" s="94"/>
    </row>
    <row r="8" spans="1:14" x14ac:dyDescent="0.25">
      <c r="J8" s="97"/>
      <c r="K8" s="97"/>
      <c r="L8" s="45"/>
    </row>
    <row r="9" spans="1:14" ht="15.75" thickBot="1" x14ac:dyDescent="0.3">
      <c r="F9" s="29" t="s">
        <v>49</v>
      </c>
      <c r="G9" s="8"/>
      <c r="H9" s="29" t="s">
        <v>50</v>
      </c>
      <c r="I9" s="30"/>
      <c r="J9" s="30"/>
      <c r="K9" s="30"/>
      <c r="L9" s="30"/>
    </row>
    <row r="10" spans="1:14" ht="15.75" thickTop="1" x14ac:dyDescent="0.25">
      <c r="A10" s="8" t="s">
        <v>89</v>
      </c>
      <c r="F10" s="30"/>
      <c r="G10" s="8"/>
      <c r="H10" s="30"/>
      <c r="I10" s="30"/>
    </row>
    <row r="11" spans="1:14" x14ac:dyDescent="0.25">
      <c r="A11" s="8"/>
      <c r="B11" t="s">
        <v>23</v>
      </c>
      <c r="F11" s="80">
        <v>0</v>
      </c>
      <c r="G11" s="65"/>
      <c r="H11" s="55"/>
      <c r="I11" s="11"/>
      <c r="J11" s="31"/>
    </row>
    <row r="12" spans="1:14" x14ac:dyDescent="0.25">
      <c r="A12" s="8"/>
      <c r="B12" t="s">
        <v>25</v>
      </c>
      <c r="F12" s="75">
        <v>0</v>
      </c>
      <c r="G12" s="65"/>
      <c r="H12" s="42"/>
      <c r="J12" s="31"/>
      <c r="L12" s="26"/>
    </row>
    <row r="13" spans="1:14" x14ac:dyDescent="0.25">
      <c r="A13" s="8"/>
      <c r="B13" t="s">
        <v>53</v>
      </c>
      <c r="F13" s="81">
        <v>0</v>
      </c>
      <c r="G13" s="65"/>
      <c r="H13" s="42"/>
      <c r="J13" s="31"/>
      <c r="K13" s="31"/>
      <c r="L13" s="26"/>
    </row>
    <row r="14" spans="1:14" x14ac:dyDescent="0.25">
      <c r="A14" s="8" t="s">
        <v>88</v>
      </c>
      <c r="F14" s="42"/>
      <c r="G14" s="65"/>
      <c r="H14" s="42"/>
      <c r="J14" s="31"/>
      <c r="L14" s="26"/>
    </row>
    <row r="15" spans="1:14" x14ac:dyDescent="0.25">
      <c r="A15" s="8"/>
      <c r="B15" t="s">
        <v>90</v>
      </c>
      <c r="F15" s="42"/>
      <c r="G15" s="65"/>
      <c r="H15" s="75">
        <v>0</v>
      </c>
      <c r="I15" s="12"/>
      <c r="J15" s="31"/>
      <c r="L15" s="26"/>
    </row>
    <row r="16" spans="1:14" x14ac:dyDescent="0.25">
      <c r="A16" s="8"/>
      <c r="B16" t="s">
        <v>91</v>
      </c>
      <c r="F16" s="42"/>
      <c r="G16" s="65"/>
      <c r="H16" s="42"/>
      <c r="I16" s="12"/>
      <c r="J16" s="31"/>
      <c r="L16" s="26"/>
    </row>
    <row r="17" spans="1:14" x14ac:dyDescent="0.25">
      <c r="A17" s="8" t="s">
        <v>39</v>
      </c>
      <c r="F17" s="42"/>
      <c r="G17" s="76"/>
      <c r="H17" s="42"/>
      <c r="I17" s="64"/>
      <c r="J17" s="31"/>
      <c r="L17" s="26"/>
    </row>
    <row r="18" spans="1:14" x14ac:dyDescent="0.25">
      <c r="A18" s="8"/>
      <c r="B18" t="s">
        <v>23</v>
      </c>
      <c r="F18" s="42"/>
      <c r="G18" s="65"/>
      <c r="H18" s="82">
        <v>0</v>
      </c>
      <c r="K18" s="31"/>
      <c r="L18" s="26"/>
    </row>
    <row r="19" spans="1:14" x14ac:dyDescent="0.25">
      <c r="A19" s="8"/>
      <c r="B19" t="s">
        <v>25</v>
      </c>
      <c r="F19" s="42"/>
      <c r="G19" s="65"/>
      <c r="H19" s="75">
        <v>0</v>
      </c>
    </row>
    <row r="20" spans="1:14" x14ac:dyDescent="0.25">
      <c r="A20" s="8" t="s">
        <v>67</v>
      </c>
      <c r="F20" s="42"/>
      <c r="G20" s="66"/>
      <c r="H20" s="42"/>
      <c r="J20" s="31"/>
      <c r="K20" s="31"/>
      <c r="L20" s="26"/>
    </row>
    <row r="21" spans="1:14" x14ac:dyDescent="0.25">
      <c r="A21" s="8"/>
      <c r="B21" t="s">
        <v>114</v>
      </c>
      <c r="F21" s="42"/>
      <c r="G21" s="65"/>
      <c r="H21" s="75">
        <v>0</v>
      </c>
      <c r="J21" s="31"/>
      <c r="K21" s="31"/>
      <c r="L21" s="26"/>
    </row>
    <row r="22" spans="1:14" x14ac:dyDescent="0.25">
      <c r="A22" s="8"/>
      <c r="F22" s="42"/>
      <c r="G22" s="42"/>
      <c r="H22" s="42"/>
      <c r="I22" s="66"/>
      <c r="J22" s="31"/>
      <c r="K22" s="31"/>
      <c r="L22" s="26"/>
    </row>
    <row r="23" spans="1:14" x14ac:dyDescent="0.25">
      <c r="A23" s="8" t="s">
        <v>87</v>
      </c>
      <c r="F23" s="42"/>
      <c r="G23" s="65"/>
      <c r="H23" s="75">
        <f>0-H42</f>
        <v>0</v>
      </c>
      <c r="J23" s="31"/>
      <c r="K23" s="31"/>
      <c r="L23" s="26"/>
    </row>
    <row r="24" spans="1:14" ht="15.75" thickBot="1" x14ac:dyDescent="0.3">
      <c r="F24" s="51">
        <f>SUM(F11:F23)</f>
        <v>0</v>
      </c>
      <c r="G24" s="77"/>
      <c r="H24" s="44">
        <f>SUM(H11:H23)</f>
        <v>0</v>
      </c>
      <c r="I24" s="20"/>
      <c r="J24" s="20"/>
      <c r="K24" s="20"/>
      <c r="L24" s="20"/>
    </row>
    <row r="25" spans="1:14" ht="15.75" thickTop="1" x14ac:dyDescent="0.25">
      <c r="K25" s="31"/>
    </row>
    <row r="26" spans="1:14" x14ac:dyDescent="0.25">
      <c r="H26" s="91">
        <f>F24-H24</f>
        <v>0</v>
      </c>
      <c r="I26" s="61" t="s">
        <v>54</v>
      </c>
    </row>
    <row r="27" spans="1:14" x14ac:dyDescent="0.25">
      <c r="B27" s="60" t="s">
        <v>115</v>
      </c>
      <c r="H27" s="78"/>
    </row>
    <row r="29" spans="1:14" x14ac:dyDescent="0.25">
      <c r="B29" s="36"/>
      <c r="J29" s="97"/>
      <c r="K29" s="97"/>
      <c r="L29" s="45"/>
    </row>
    <row r="30" spans="1:14" x14ac:dyDescent="0.25">
      <c r="A30" s="92" t="s">
        <v>113</v>
      </c>
      <c r="B30" s="93"/>
      <c r="C30" s="93"/>
      <c r="D30" s="93"/>
      <c r="E30" s="93"/>
      <c r="F30" s="93"/>
      <c r="G30" s="93"/>
      <c r="H30" s="93"/>
      <c r="I30" s="93"/>
      <c r="J30" s="93"/>
      <c r="K30" s="93"/>
      <c r="L30" s="93"/>
      <c r="M30" s="93"/>
      <c r="N30" s="94"/>
    </row>
    <row r="32" spans="1:14" x14ac:dyDescent="0.25">
      <c r="B32" t="s">
        <v>81</v>
      </c>
      <c r="F32" s="83">
        <v>0</v>
      </c>
      <c r="G32" s="33"/>
      <c r="H32" s="33"/>
      <c r="I32" s="33"/>
      <c r="K32" s="37"/>
      <c r="L32" s="37"/>
    </row>
    <row r="33" spans="1:14" x14ac:dyDescent="0.25">
      <c r="C33" t="s">
        <v>92</v>
      </c>
      <c r="F33" s="33"/>
      <c r="G33" s="33"/>
      <c r="H33" s="5">
        <f>F32</f>
        <v>0</v>
      </c>
      <c r="I33" s="32"/>
      <c r="J33" s="37"/>
      <c r="K33" s="37"/>
      <c r="L33" s="37"/>
    </row>
    <row r="35" spans="1:14" x14ac:dyDescent="0.25">
      <c r="B35" s="60" t="s">
        <v>66</v>
      </c>
    </row>
    <row r="38" spans="1:14" x14ac:dyDescent="0.25">
      <c r="A38" s="92" t="s">
        <v>111</v>
      </c>
      <c r="B38" s="93"/>
      <c r="C38" s="93"/>
      <c r="D38" s="93"/>
      <c r="E38" s="93"/>
      <c r="F38" s="93"/>
      <c r="G38" s="93"/>
      <c r="H38" s="93"/>
      <c r="I38" s="93"/>
      <c r="J38" s="93"/>
      <c r="K38" s="93"/>
      <c r="L38" s="93"/>
      <c r="M38" s="93"/>
      <c r="N38" s="94"/>
    </row>
    <row r="39" spans="1:14" x14ac:dyDescent="0.25">
      <c r="J39" s="31"/>
      <c r="L39" s="12"/>
    </row>
    <row r="40" spans="1:14" x14ac:dyDescent="0.25">
      <c r="B40" t="s">
        <v>82</v>
      </c>
      <c r="F40" s="83">
        <v>0</v>
      </c>
      <c r="G40" s="70"/>
      <c r="H40" s="5"/>
      <c r="I40" s="5"/>
      <c r="J40" s="63"/>
      <c r="L40" s="12"/>
    </row>
    <row r="41" spans="1:14" x14ac:dyDescent="0.25">
      <c r="B41" t="s">
        <v>55</v>
      </c>
      <c r="F41" s="5">
        <f>H42-F40</f>
        <v>0</v>
      </c>
      <c r="G41" s="17"/>
      <c r="H41" s="5"/>
      <c r="I41" s="5"/>
      <c r="J41" s="20"/>
      <c r="L41" s="5"/>
    </row>
    <row r="42" spans="1:14" x14ac:dyDescent="0.25">
      <c r="C42" t="s">
        <v>87</v>
      </c>
      <c r="F42" s="24"/>
      <c r="G42" s="24"/>
      <c r="H42" s="83">
        <v>0</v>
      </c>
      <c r="I42" s="71"/>
      <c r="K42" s="20"/>
      <c r="L42" s="20"/>
    </row>
    <row r="43" spans="1:14" ht="15.75" thickBot="1" x14ac:dyDescent="0.3">
      <c r="F43" s="34">
        <f>SUM(F35:F42)</f>
        <v>0</v>
      </c>
      <c r="G43" s="35"/>
      <c r="H43" s="34">
        <f>SUM(H35:H42)</f>
        <v>0</v>
      </c>
      <c r="I43" s="20"/>
    </row>
    <row r="44" spans="1:14" ht="15.75" thickTop="1" x14ac:dyDescent="0.25"/>
    <row r="45" spans="1:14" x14ac:dyDescent="0.25">
      <c r="B45" s="60" t="s">
        <v>112</v>
      </c>
    </row>
  </sheetData>
  <mergeCells count="2">
    <mergeCell ref="J29:K29"/>
    <mergeCell ref="J8:K8"/>
  </mergeCells>
  <pageMargins left="0.7" right="0.21" top="0.75" bottom="0.38" header="0.3" footer="0.3"/>
  <pageSetup scale="65" orientation="landscape" r:id="rId1"/>
  <rowBreaks count="1" manualBreakCount="1">
    <brk id="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JE calculator Cost Sharing</vt:lpstr>
      <vt:lpstr>JE calculator AGENT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Ahni Smith</cp:lastModifiedBy>
  <cp:lastPrinted>2015-09-24T20:55:42Z</cp:lastPrinted>
  <dcterms:created xsi:type="dcterms:W3CDTF">2015-05-05T20:15:03Z</dcterms:created>
  <dcterms:modified xsi:type="dcterms:W3CDTF">2025-05-30T20:50:30Z</dcterms:modified>
</cp:coreProperties>
</file>