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U:\Technical GASB and AICPA Research\GASB67_68 - Pension\22a - Guidance for Employers\"/>
    </mc:Choice>
  </mc:AlternateContent>
  <xr:revisionPtr revIDLastSave="0" documentId="8_{47A24270-9333-4E1B-8670-CB72FD93B8C9}" xr6:coauthVersionLast="47" xr6:coauthVersionMax="47" xr10:uidLastSave="{00000000-0000-0000-0000-000000000000}"/>
  <bookViews>
    <workbookView xWindow="28680" yWindow="-120" windowWidth="29040" windowHeight="15840" tabRatio="698" xr2:uid="{00000000-000D-0000-FFFF-FFFF00000000}"/>
  </bookViews>
  <sheets>
    <sheet name="JE calculator AGENT" sheetId="2" r:id="rId1"/>
    <sheet name="AGENT Rollforward" sheetId="5" r:id="rId2"/>
    <sheet name="Generic Deferral Tracker" sheetId="10" r:id="rId3"/>
    <sheet name="JE calculator SRP" sheetId="1" r:id="rId4"/>
    <sheet name="CS JE Year 1" sheetId="8" state="hidden" r:id="rId5"/>
    <sheet name="Cost Sharing Deferral Tracking" sheetId="3" r:id="rId6"/>
    <sheet name="Cost Sharing Rollforward" sheetId="7" r:id="rId7"/>
  </sheets>
  <definedNames>
    <definedName name="_xlnm.Print_Area" localSheetId="1">'AGENT Rollforward'!$A:$M</definedName>
    <definedName name="_xlnm.Print_Area" localSheetId="6">'Cost Sharing Rollforward'!$A:$M</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 l="1"/>
  <c r="K25" i="7"/>
  <c r="J17" i="7"/>
  <c r="J11" i="7"/>
  <c r="I25" i="7"/>
  <c r="E15" i="7"/>
  <c r="G15" i="7" s="1"/>
  <c r="I15" i="7" s="1"/>
  <c r="K15" i="7" s="1"/>
  <c r="E20" i="3"/>
  <c r="E19" i="3"/>
  <c r="E18" i="3"/>
  <c r="E17" i="3"/>
  <c r="E16" i="3"/>
  <c r="E15" i="3"/>
  <c r="E14" i="3"/>
  <c r="E13" i="3"/>
  <c r="E12" i="3"/>
  <c r="E11" i="3"/>
  <c r="E10" i="3"/>
  <c r="E9" i="3"/>
  <c r="K22" i="5"/>
  <c r="J15" i="5"/>
  <c r="J9" i="5"/>
  <c r="I22" i="5"/>
  <c r="H15" i="5"/>
  <c r="H9" i="5"/>
  <c r="B110" i="1" l="1"/>
  <c r="B102" i="1"/>
  <c r="D18" i="3" l="1"/>
  <c r="D19" i="3"/>
  <c r="C18" i="3"/>
  <c r="B13" i="3"/>
  <c r="C13" i="3"/>
  <c r="D13" i="3"/>
  <c r="B14" i="3"/>
  <c r="C14" i="3"/>
  <c r="D14" i="3"/>
  <c r="B15" i="3"/>
  <c r="C15" i="3"/>
  <c r="D15" i="3"/>
  <c r="B16" i="3"/>
  <c r="C16" i="3"/>
  <c r="D16" i="3"/>
  <c r="B17" i="3"/>
  <c r="C17" i="3"/>
  <c r="D17" i="3"/>
  <c r="G25" i="7"/>
  <c r="E25" i="7"/>
  <c r="C25" i="7"/>
  <c r="E19" i="7"/>
  <c r="G19" i="7" s="1"/>
  <c r="F17" i="7"/>
  <c r="D17" i="7"/>
  <c r="C17" i="7"/>
  <c r="E16" i="7"/>
  <c r="G16" i="7" s="1"/>
  <c r="I16" i="7" s="1"/>
  <c r="K16" i="7" s="1"/>
  <c r="E14" i="7"/>
  <c r="F11" i="7"/>
  <c r="D11" i="7"/>
  <c r="C11" i="7"/>
  <c r="E10" i="7"/>
  <c r="G10" i="7" s="1"/>
  <c r="I10" i="7" s="1"/>
  <c r="K10" i="7" s="1"/>
  <c r="E9" i="7"/>
  <c r="G9" i="7" s="1"/>
  <c r="I9" i="7" s="1"/>
  <c r="K9" i="7" s="1"/>
  <c r="E8" i="7"/>
  <c r="G8" i="7" s="1"/>
  <c r="I8" i="7" s="1"/>
  <c r="K8" i="7" s="1"/>
  <c r="E7" i="7"/>
  <c r="G7" i="7" s="1"/>
  <c r="I7" i="7" s="1"/>
  <c r="E6" i="7"/>
  <c r="G6" i="7" s="1"/>
  <c r="I6" i="7" s="1"/>
  <c r="K6" i="7" s="1"/>
  <c r="H17" i="7"/>
  <c r="H11" i="7"/>
  <c r="D12" i="3"/>
  <c r="D11" i="3"/>
  <c r="D10" i="3"/>
  <c r="D9" i="3"/>
  <c r="D8" i="3"/>
  <c r="C12" i="3"/>
  <c r="B12" i="3"/>
  <c r="C11" i="3"/>
  <c r="B11" i="3"/>
  <c r="C10" i="3"/>
  <c r="B10" i="3"/>
  <c r="C9" i="3"/>
  <c r="B9" i="3"/>
  <c r="C8" i="3"/>
  <c r="B8" i="3"/>
  <c r="C7" i="3"/>
  <c r="B7" i="3"/>
  <c r="B6" i="3"/>
  <c r="C28" i="7" l="1"/>
  <c r="E17" i="7"/>
  <c r="I19" i="7"/>
  <c r="I28" i="7" s="1"/>
  <c r="I11" i="7"/>
  <c r="K7" i="7"/>
  <c r="K11" i="7" s="1"/>
  <c r="E28" i="7"/>
  <c r="G11" i="7"/>
  <c r="G28" i="7"/>
  <c r="E11" i="7"/>
  <c r="G14" i="7"/>
  <c r="I14" i="7" s="1"/>
  <c r="I17" i="7" l="1"/>
  <c r="K14" i="7"/>
  <c r="K17" i="7" s="1"/>
  <c r="K19" i="7"/>
  <c r="K28" i="7"/>
  <c r="G17" i="7"/>
  <c r="D3" i="7" l="1"/>
  <c r="E3" i="7" s="1"/>
  <c r="F3" i="7" s="1"/>
  <c r="G3" i="7" s="1"/>
  <c r="H3" i="7" s="1"/>
  <c r="I3" i="7" s="1"/>
  <c r="J3" i="7" s="1"/>
  <c r="K3" i="7" s="1"/>
  <c r="B34" i="2" l="1"/>
  <c r="B26" i="2"/>
  <c r="J47" i="1"/>
  <c r="D2" i="5"/>
  <c r="E2" i="5" s="1"/>
  <c r="F2" i="5" s="1"/>
  <c r="G2" i="5" s="1"/>
  <c r="H2" i="5" s="1"/>
  <c r="I2" i="5" s="1"/>
  <c r="J2" i="5" s="1"/>
  <c r="K2" i="5" s="1"/>
  <c r="F30" i="1" l="1"/>
  <c r="H30" i="10" l="1"/>
  <c r="G30" i="10"/>
  <c r="F30" i="10"/>
  <c r="E30" i="10"/>
  <c r="D30" i="10"/>
  <c r="C30" i="10"/>
  <c r="B30" i="10"/>
  <c r="I29" i="10"/>
  <c r="I28" i="10"/>
  <c r="I27" i="10"/>
  <c r="I26" i="10"/>
  <c r="I25" i="10"/>
  <c r="I24" i="10"/>
  <c r="I23" i="10"/>
  <c r="I22" i="10"/>
  <c r="I21" i="10"/>
  <c r="I20" i="10"/>
  <c r="I19" i="10"/>
  <c r="I18" i="10"/>
  <c r="I17" i="10"/>
  <c r="I16" i="10"/>
  <c r="I15" i="10"/>
  <c r="I14" i="10"/>
  <c r="I13" i="10"/>
  <c r="I30" i="10" l="1"/>
  <c r="K13" i="10"/>
  <c r="K19" i="10" s="1"/>
  <c r="K15" i="10"/>
  <c r="K28" i="10"/>
  <c r="K17" i="10"/>
  <c r="K27" i="10" l="1"/>
  <c r="K25" i="10"/>
  <c r="K21" i="10"/>
  <c r="K23" i="10"/>
  <c r="K29" i="10"/>
  <c r="K22" i="10"/>
  <c r="K14" i="10"/>
  <c r="K24" i="10"/>
  <c r="K16" i="10"/>
  <c r="K26" i="10"/>
  <c r="K18" i="10"/>
  <c r="K20" i="10"/>
  <c r="J85" i="1" l="1"/>
  <c r="F85" i="1" s="1"/>
  <c r="H85" i="1" l="1"/>
  <c r="F90" i="1" l="1"/>
  <c r="H90" i="1"/>
  <c r="H89" i="1"/>
  <c r="J96" i="1"/>
  <c r="H96" i="1" s="1"/>
  <c r="F96" i="1" l="1"/>
  <c r="F89" i="1"/>
  <c r="F114" i="8"/>
  <c r="H107" i="8"/>
  <c r="H95" i="8"/>
  <c r="F95" i="8"/>
  <c r="J64" i="8"/>
  <c r="F53" i="8"/>
  <c r="F52" i="8"/>
  <c r="F51" i="8"/>
  <c r="H62" i="8"/>
  <c r="H64" i="8" s="1"/>
  <c r="L10" i="8"/>
  <c r="J30" i="8" l="1"/>
  <c r="J33" i="8" s="1"/>
  <c r="L33" i="8" s="1"/>
  <c r="H10" i="8"/>
  <c r="H53" i="8" s="1"/>
  <c r="L11" i="8"/>
  <c r="J10" i="8"/>
  <c r="H30" i="8"/>
  <c r="H48" i="8"/>
  <c r="H52" i="8" s="1"/>
  <c r="L64" i="8"/>
  <c r="H72" i="8" s="1"/>
  <c r="L13" i="8"/>
  <c r="J11" i="8"/>
  <c r="J21" i="8"/>
  <c r="J24" i="8" s="1"/>
  <c r="J38" i="8" l="1"/>
  <c r="N38" i="8" s="1"/>
  <c r="H93" i="8" s="1"/>
  <c r="J35" i="8"/>
  <c r="L35" i="8" s="1"/>
  <c r="F85" i="8" s="1"/>
  <c r="J72" i="8"/>
  <c r="F72" i="8" s="1"/>
  <c r="J13" i="8"/>
  <c r="J15" i="8" s="1"/>
  <c r="J48" i="8"/>
  <c r="J53" i="8" s="1"/>
  <c r="N53" i="8" s="1"/>
  <c r="N54" i="8" s="1"/>
  <c r="J40" i="8"/>
  <c r="H51" i="8"/>
  <c r="H40" i="8"/>
  <c r="H116" i="8"/>
  <c r="H117" i="8" s="1"/>
  <c r="H13" i="8"/>
  <c r="J42" i="8"/>
  <c r="J34" i="8"/>
  <c r="L34" i="8" s="1"/>
  <c r="J37" i="8"/>
  <c r="N37" i="8" s="1"/>
  <c r="F83" i="8"/>
  <c r="H83" i="8"/>
  <c r="H85" i="8" l="1"/>
  <c r="F93" i="8"/>
  <c r="N40" i="8"/>
  <c r="H97" i="8" s="1"/>
  <c r="J51" i="8"/>
  <c r="L51" i="8" s="1"/>
  <c r="F115" i="8"/>
  <c r="F117" i="8" s="1"/>
  <c r="J52" i="8"/>
  <c r="L52" i="8" s="1"/>
  <c r="F88" i="8"/>
  <c r="H88" i="8"/>
  <c r="F92" i="8"/>
  <c r="H92" i="8"/>
  <c r="H84" i="8"/>
  <c r="F84" i="8"/>
  <c r="L54" i="8" l="1"/>
  <c r="L56" i="8" s="1"/>
  <c r="H71" i="8" s="1"/>
  <c r="H74" i="8" s="1"/>
  <c r="F97" i="8"/>
  <c r="J71" i="8" l="1"/>
  <c r="J74" i="8" s="1"/>
  <c r="F89" i="8" s="1"/>
  <c r="F71" i="8" l="1"/>
  <c r="F74" i="8" s="1"/>
  <c r="H86" i="8" s="1"/>
  <c r="H89" i="8"/>
  <c r="H98" i="8" l="1"/>
  <c r="F86" i="8"/>
  <c r="F98" i="8" s="1"/>
  <c r="H100" i="8" l="1"/>
  <c r="I21" i="3"/>
  <c r="I17" i="3"/>
  <c r="I18" i="3"/>
  <c r="I19" i="3"/>
  <c r="I20" i="3"/>
  <c r="B22" i="3" l="1"/>
  <c r="H22" i="3"/>
  <c r="G22" i="3"/>
  <c r="F22" i="3"/>
  <c r="E22" i="3"/>
  <c r="D22" i="3"/>
  <c r="I16" i="3"/>
  <c r="I15" i="3"/>
  <c r="I14" i="3"/>
  <c r="I13" i="3"/>
  <c r="I12" i="3"/>
  <c r="I11" i="3"/>
  <c r="I10" i="3"/>
  <c r="I9" i="3"/>
  <c r="I8" i="3"/>
  <c r="I7" i="3"/>
  <c r="I6" i="3"/>
  <c r="J46" i="1"/>
  <c r="H46" i="1"/>
  <c r="F14" i="2"/>
  <c r="H16" i="2"/>
  <c r="H17" i="2"/>
  <c r="F12" i="2"/>
  <c r="F11" i="2"/>
  <c r="F10" i="2"/>
  <c r="H22" i="2"/>
  <c r="E22" i="5"/>
  <c r="G22" i="5"/>
  <c r="C22" i="5"/>
  <c r="D9" i="5"/>
  <c r="F15" i="5"/>
  <c r="D15" i="5"/>
  <c r="C15" i="5"/>
  <c r="F9" i="5"/>
  <c r="C9" i="5"/>
  <c r="E17" i="5"/>
  <c r="G17" i="5" s="1"/>
  <c r="E12" i="5"/>
  <c r="E15" i="5" s="1"/>
  <c r="E8" i="5"/>
  <c r="E7" i="5"/>
  <c r="G7" i="5" s="1"/>
  <c r="I7" i="5" s="1"/>
  <c r="K7" i="5" l="1"/>
  <c r="I17" i="5"/>
  <c r="I25" i="5"/>
  <c r="G12" i="5"/>
  <c r="E25" i="5"/>
  <c r="C25" i="5"/>
  <c r="E9" i="5"/>
  <c r="G25" i="5"/>
  <c r="C22" i="3"/>
  <c r="I5" i="3"/>
  <c r="G8" i="5"/>
  <c r="I26" i="5" l="1"/>
  <c r="G15" i="5"/>
  <c r="I12" i="5"/>
  <c r="G9" i="5"/>
  <c r="I8" i="5"/>
  <c r="K17" i="5"/>
  <c r="K25" i="5"/>
  <c r="K26" i="5" s="1"/>
  <c r="G26" i="5"/>
  <c r="I22" i="3"/>
  <c r="K5" i="3"/>
  <c r="K8" i="5" l="1"/>
  <c r="K9" i="5" s="1"/>
  <c r="I9" i="5"/>
  <c r="I15" i="5"/>
  <c r="K12" i="5"/>
  <c r="K15" i="5" s="1"/>
  <c r="K20" i="3"/>
  <c r="K18" i="3"/>
  <c r="K21" i="3"/>
  <c r="K17" i="3"/>
  <c r="K19" i="3"/>
  <c r="K9" i="3"/>
  <c r="K13" i="3"/>
  <c r="K10" i="3"/>
  <c r="K14" i="3"/>
  <c r="K11" i="3"/>
  <c r="K15" i="3"/>
  <c r="K7" i="3"/>
  <c r="K8" i="3"/>
  <c r="K12" i="3"/>
  <c r="K16" i="3"/>
  <c r="K6" i="3"/>
  <c r="H32" i="2" l="1"/>
  <c r="L11" i="1" l="1"/>
  <c r="L10" i="1"/>
  <c r="J10" i="1"/>
  <c r="F51" i="1" l="1"/>
  <c r="F50" i="1"/>
  <c r="J11" i="1"/>
  <c r="H23" i="2" l="1"/>
  <c r="J20" i="1"/>
  <c r="H10" i="1"/>
  <c r="H61" i="1"/>
  <c r="H63" i="1" s="1"/>
  <c r="F23" i="2" l="1"/>
  <c r="H25" i="2" s="1"/>
  <c r="J63" i="1"/>
  <c r="J29" i="1" l="1"/>
  <c r="J38" i="1" s="1"/>
  <c r="N38" i="1" s="1"/>
  <c r="J94" i="1" s="1"/>
  <c r="H94" i="1" l="1"/>
  <c r="F94" i="1"/>
  <c r="J36" i="1"/>
  <c r="J41" i="1"/>
  <c r="J87" i="1" s="1"/>
  <c r="J34" i="1"/>
  <c r="J39" i="1"/>
  <c r="J33" i="1"/>
  <c r="J37" i="1"/>
  <c r="J32" i="1"/>
  <c r="H108" i="1"/>
  <c r="H87" i="1" l="1"/>
  <c r="F87" i="1"/>
  <c r="H52" i="1" l="1"/>
  <c r="F52" i="1"/>
  <c r="H47" i="1"/>
  <c r="H51" i="1" s="1"/>
  <c r="H39" i="1"/>
  <c r="L63" i="1"/>
  <c r="H29" i="1"/>
  <c r="J23" i="1"/>
  <c r="L13" i="1"/>
  <c r="J13" i="1"/>
  <c r="N37" i="1" l="1"/>
  <c r="J93" i="1" s="1"/>
  <c r="L32" i="1"/>
  <c r="J81" i="1" s="1"/>
  <c r="N36" i="1"/>
  <c r="J92" i="1" s="1"/>
  <c r="L33" i="1"/>
  <c r="J82" i="1" s="1"/>
  <c r="F82" i="1" s="1"/>
  <c r="L34" i="1"/>
  <c r="J83" i="1" s="1"/>
  <c r="J71" i="1"/>
  <c r="F71" i="1" s="1"/>
  <c r="H71" i="1"/>
  <c r="J15" i="1"/>
  <c r="N39" i="1"/>
  <c r="J98" i="1" s="1"/>
  <c r="H50" i="1"/>
  <c r="J52" i="1"/>
  <c r="H82" i="1" l="1"/>
  <c r="H92" i="1"/>
  <c r="F92" i="1"/>
  <c r="H81" i="1"/>
  <c r="F81" i="1"/>
  <c r="F83" i="1"/>
  <c r="H83" i="1"/>
  <c r="H93" i="1"/>
  <c r="F93" i="1"/>
  <c r="H98" i="1"/>
  <c r="F98" i="1"/>
  <c r="N52" i="1"/>
  <c r="L52" i="1"/>
  <c r="J51" i="1"/>
  <c r="J50" i="1"/>
  <c r="N50" i="1" l="1"/>
  <c r="L50" i="1"/>
  <c r="N51" i="1"/>
  <c r="L51" i="1"/>
  <c r="L53" i="1" l="1"/>
  <c r="N53" i="1"/>
  <c r="L55" i="1" l="1"/>
  <c r="H70" i="1" l="1"/>
  <c r="H73" i="1" s="1"/>
  <c r="J70" i="1"/>
  <c r="F70" i="1" l="1"/>
  <c r="F73" i="1" s="1"/>
  <c r="J84" i="1" s="1"/>
  <c r="H84" i="1" s="1"/>
  <c r="J73" i="1"/>
  <c r="J88" i="1" s="1"/>
  <c r="F84" i="1" l="1"/>
  <c r="H88" i="1"/>
  <c r="H99" i="1" s="1"/>
  <c r="F88" i="1"/>
  <c r="F99" i="1" l="1"/>
  <c r="H10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F4" authorId="0" shapeId="0" xr:uid="{00000000-0006-0000-0000-000001000000}">
      <text>
        <r>
          <rPr>
            <b/>
            <sz val="9"/>
            <color indexed="81"/>
            <rFont val="Tahoma"/>
            <family val="2"/>
          </rPr>
          <t>Ahni Smith:</t>
        </r>
        <r>
          <rPr>
            <sz val="9"/>
            <color indexed="81"/>
            <rFont val="Tahoma"/>
            <family val="2"/>
          </rPr>
          <t xml:space="preserve">
Section B
Stmt of Outflows and Inflows Arising from Current Measurement Period Ending December 31...
Item A.3.
**Informational for amortization of deferrals due to liabilities</t>
        </r>
      </text>
    </comment>
    <comment ref="L8" authorId="0" shapeId="0" xr:uid="{00000000-0006-0000-0000-000002000000}">
      <text>
        <r>
          <rPr>
            <b/>
            <sz val="9"/>
            <color indexed="81"/>
            <rFont val="Tahoma"/>
            <family val="2"/>
          </rPr>
          <t>Ahni Smith:</t>
        </r>
        <r>
          <rPr>
            <sz val="9"/>
            <color indexed="81"/>
            <rFont val="Tahoma"/>
            <family val="2"/>
          </rPr>
          <t xml:space="preserve">
As recorded on the prior year GASB 68 Report</t>
        </r>
      </text>
    </comment>
    <comment ref="J10" authorId="0" shapeId="0" xr:uid="{00000000-0006-0000-0000-000003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C.1.</t>
        </r>
      </text>
    </comment>
    <comment ref="J11" authorId="0" shapeId="0" xr:uid="{00000000-0006-0000-0000-000004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C.2.</t>
        </r>
      </text>
    </comment>
    <comment ref="J12" authorId="0" shapeId="0" xr:uid="{00000000-0006-0000-0000-000005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C.3.</t>
        </r>
      </text>
    </comment>
    <comment ref="J14" authorId="0" shapeId="0" xr:uid="{00000000-0006-0000-0000-000006000000}">
      <text>
        <r>
          <rPr>
            <b/>
            <sz val="9"/>
            <color indexed="81"/>
            <rFont val="Tahoma"/>
            <family val="2"/>
          </rPr>
          <t>Ahni Smith:</t>
        </r>
        <r>
          <rPr>
            <sz val="9"/>
            <color indexed="81"/>
            <rFont val="Tahoma"/>
            <family val="2"/>
          </rPr>
          <t xml:space="preserve">
Section B
Pension Expense/(Income) Under GASB 68 Arising from the Measurement Period Ending December 31, 2015 for the Employer Fiscal Year Ending December 31, 2016
Item A.9.</t>
        </r>
      </text>
    </comment>
    <comment ref="J16" authorId="0" shapeId="0" xr:uid="{00000000-0006-0000-0000-000007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C.1.</t>
        </r>
      </text>
    </comment>
    <comment ref="J17" authorId="0" shapeId="0" xr:uid="{00000000-0006-0000-0000-000008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C.2.</t>
        </r>
      </text>
    </comment>
    <comment ref="J18" authorId="0" shapeId="0" xr:uid="{00000000-0006-0000-0000-000009000000}">
      <text>
        <r>
          <rPr>
            <b/>
            <sz val="9"/>
            <color indexed="81"/>
            <rFont val="Tahoma"/>
            <family val="2"/>
          </rPr>
          <t>Ahni Smith:</t>
        </r>
        <r>
          <rPr>
            <sz val="9"/>
            <color indexed="81"/>
            <rFont val="Tahoma"/>
            <family val="2"/>
          </rPr>
          <t xml:space="preserve">
Section B
Stmt of Outflows and Inflows from the Current and Prior Measurement Periods Through December 31...
Item C.3.</t>
        </r>
      </text>
    </comment>
    <comment ref="J22" authorId="0" shapeId="0" xr:uid="{00000000-0006-0000-0000-00000A000000}">
      <text>
        <r>
          <rPr>
            <b/>
            <sz val="9"/>
            <color indexed="81"/>
            <rFont val="Tahoma"/>
            <family val="2"/>
          </rPr>
          <t>Ahni Smith:</t>
        </r>
        <r>
          <rPr>
            <sz val="9"/>
            <color indexed="81"/>
            <rFont val="Tahoma"/>
            <family val="2"/>
          </rPr>
          <t xml:space="preserve">
Section B
Schedule of Changes in NPL/NPA and Related Ratios Current Period Measurement Period Ended  December 31...
</t>
        </r>
      </text>
    </comment>
    <comment ref="F31" authorId="0" shapeId="0" xr:uid="{00000000-0006-0000-0000-00000B000000}">
      <text>
        <r>
          <rPr>
            <b/>
            <sz val="9"/>
            <color rgb="FF000000"/>
            <rFont val="Tahoma"/>
            <family val="2"/>
          </rPr>
          <t>Ahni Smith:</t>
        </r>
        <r>
          <rPr>
            <sz val="9"/>
            <color rgb="FF000000"/>
            <rFont val="Tahoma"/>
            <family val="2"/>
          </rPr>
          <t xml:space="preserve">
</t>
        </r>
        <r>
          <rPr>
            <sz val="9"/>
            <color rgb="FF000000"/>
            <rFont val="Tahoma"/>
            <family val="2"/>
          </rPr>
          <t>Amount remitted to FPPA for the current reporting calendar year. To be recognized in in the following year as pension expense.</t>
        </r>
      </text>
    </comment>
    <comment ref="C32" authorId="0" shapeId="0" xr:uid="{00000000-0006-0000-0000-00000C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deferred outflows line item.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B8" authorId="0" shapeId="0" xr:uid="{00000000-0006-0000-0100-000001000000}">
      <text>
        <r>
          <rPr>
            <b/>
            <sz val="9"/>
            <color indexed="81"/>
            <rFont val="Tahoma"/>
            <family val="2"/>
          </rPr>
          <t>Ahni Smith:</t>
        </r>
        <r>
          <rPr>
            <sz val="9"/>
            <color indexed="81"/>
            <rFont val="Tahoma"/>
            <family val="2"/>
          </rPr>
          <t xml:space="preserve">
Should always equal your employer current reporting year contributions (does not include state matching funds)</t>
        </r>
      </text>
    </comment>
    <comment ref="B25" authorId="0" shapeId="0" xr:uid="{00000000-0006-0000-0100-000002000000}">
      <text>
        <r>
          <rPr>
            <b/>
            <sz val="9"/>
            <color indexed="81"/>
            <rFont val="Tahoma"/>
            <family val="2"/>
          </rPr>
          <t>Ahni Smith:</t>
        </r>
        <r>
          <rPr>
            <sz val="9"/>
            <color indexed="81"/>
            <rFont val="Tahoma"/>
            <family val="2"/>
          </rPr>
          <t xml:space="preserve">
Should be the change in deferral amounts + pension expense equals CY NPL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A1" authorId="0" shapeId="0" xr:uid="{00000000-0006-0000-0200-000001000000}">
      <text>
        <r>
          <rPr>
            <b/>
            <sz val="9"/>
            <color indexed="81"/>
            <rFont val="Tahoma"/>
            <family val="2"/>
          </rPr>
          <t>Ahni Smith:</t>
        </r>
        <r>
          <rPr>
            <sz val="9"/>
            <color indexed="81"/>
            <rFont val="Tahoma"/>
            <family val="2"/>
          </rPr>
          <t xml:space="preserve">
This is a template that you may find useful to track the multiple years of deferred outflows and inflows for your plan(s).
It is not required for any employer to use to be able to complete the journal entry template.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H9" authorId="0" shapeId="0" xr:uid="{00000000-0006-0000-0300-000001000000}">
      <text>
        <r>
          <rPr>
            <b/>
            <sz val="9"/>
            <color indexed="81"/>
            <rFont val="Tahoma"/>
            <family val="2"/>
          </rPr>
          <t>Ahni Smith:</t>
        </r>
        <r>
          <rPr>
            <sz val="9"/>
            <color indexed="81"/>
            <rFont val="Tahoma"/>
            <family val="2"/>
          </rPr>
          <t xml:space="preserve">
12/31/20PY FPPA NPL
Note 6</t>
        </r>
      </text>
    </comment>
    <comment ref="J9" authorId="0" shapeId="0" xr:uid="{00000000-0006-0000-0300-000002000000}">
      <text>
        <r>
          <rPr>
            <b/>
            <sz val="9"/>
            <color indexed="81"/>
            <rFont val="Tahoma"/>
            <family val="2"/>
          </rPr>
          <t>Ahni Smith:</t>
        </r>
        <r>
          <rPr>
            <sz val="9"/>
            <color indexed="81"/>
            <rFont val="Tahoma"/>
            <family val="2"/>
          </rPr>
          <t xml:space="preserve">
Enter Cumulative Deferred Outflows for the prior year (PY Employer reporting date)</t>
        </r>
      </text>
    </comment>
    <comment ref="L9" authorId="0" shapeId="0" xr:uid="{00000000-0006-0000-0300-000003000000}">
      <text>
        <r>
          <rPr>
            <b/>
            <sz val="9"/>
            <color indexed="81"/>
            <rFont val="Tahoma"/>
            <family val="2"/>
          </rPr>
          <t>Ahni Smith:</t>
        </r>
        <r>
          <rPr>
            <sz val="9"/>
            <color indexed="81"/>
            <rFont val="Tahoma"/>
            <family val="2"/>
          </rPr>
          <t xml:space="preserve">
Enter Cumulative Deferred Outflows for the prior year (PY employer reporting date)</t>
        </r>
      </text>
    </comment>
    <comment ref="F10" authorId="0" shapeId="0" xr:uid="{00000000-0006-0000-0300-000004000000}">
      <text>
        <r>
          <rPr>
            <b/>
            <sz val="9"/>
            <color indexed="81"/>
            <rFont val="Tahoma"/>
            <family val="2"/>
          </rPr>
          <t>Ahni Smith:</t>
        </r>
        <r>
          <rPr>
            <sz val="9"/>
            <color indexed="81"/>
            <rFont val="Tahoma"/>
            <family val="2"/>
          </rPr>
          <t xml:space="preserve">
PY Employer Proportionate Share
Calculated by each employer using the PY Schedule of Employer Contributions or other method as determined by the employer</t>
        </r>
      </text>
    </comment>
    <comment ref="F11" authorId="0" shapeId="0" xr:uid="{00000000-0006-0000-0300-000005000000}">
      <text>
        <r>
          <rPr>
            <b/>
            <sz val="9"/>
            <color indexed="81"/>
            <rFont val="Tahoma"/>
            <family val="2"/>
          </rPr>
          <t>Ahni Smith:</t>
        </r>
        <r>
          <rPr>
            <sz val="9"/>
            <color indexed="81"/>
            <rFont val="Tahoma"/>
            <family val="2"/>
          </rPr>
          <t xml:space="preserve">
CY Employer Proportionate Share
Calculated by each employer using the CY Schedule of Employer Contributions or other method as determined by the employer</t>
        </r>
      </text>
    </comment>
    <comment ref="J19" authorId="0" shapeId="0" xr:uid="{00000000-0006-0000-0300-000006000000}">
      <text>
        <r>
          <rPr>
            <b/>
            <sz val="9"/>
            <color indexed="81"/>
            <rFont val="Tahoma"/>
            <family val="2"/>
          </rPr>
          <t>Ahni Smith:</t>
        </r>
        <r>
          <rPr>
            <sz val="9"/>
            <color indexed="81"/>
            <rFont val="Tahoma"/>
            <family val="2"/>
          </rPr>
          <t xml:space="preserve">
CY Collective Employer Contributions
Total on the Schedule of Employer Contributions</t>
        </r>
      </text>
    </comment>
    <comment ref="J21" authorId="0" shapeId="0" xr:uid="{00000000-0006-0000-0300-000007000000}">
      <text>
        <r>
          <rPr>
            <b/>
            <sz val="9"/>
            <color indexed="81"/>
            <rFont val="Tahoma"/>
            <family val="2"/>
          </rPr>
          <t>Ahni Smith:</t>
        </r>
        <r>
          <rPr>
            <sz val="9"/>
            <color indexed="81"/>
            <rFont val="Tahoma"/>
            <family val="2"/>
          </rPr>
          <t xml:space="preserve">
From Employer accounting records</t>
        </r>
      </text>
    </comment>
    <comment ref="F30" authorId="0" shapeId="0" xr:uid="{00000000-0006-0000-0300-000008000000}">
      <text>
        <r>
          <rPr>
            <b/>
            <sz val="9"/>
            <color indexed="81"/>
            <rFont val="Tahoma"/>
            <family val="2"/>
          </rPr>
          <t>Ahni Smith:</t>
        </r>
        <r>
          <rPr>
            <sz val="9"/>
            <color indexed="81"/>
            <rFont val="Tahoma"/>
            <family val="2"/>
          </rPr>
          <t xml:space="preserve">
CY FPPA Schedule of Collective Pension Amounts</t>
        </r>
      </text>
    </comment>
    <comment ref="F48" authorId="0" shapeId="0" xr:uid="{00000000-0006-0000-0300-000009000000}">
      <text>
        <r>
          <rPr>
            <b/>
            <sz val="9"/>
            <color indexed="81"/>
            <rFont val="Tahoma"/>
            <family val="2"/>
          </rPr>
          <t>Ahni Smith:</t>
        </r>
        <r>
          <rPr>
            <sz val="9"/>
            <color indexed="81"/>
            <rFont val="Tahoma"/>
            <family val="2"/>
          </rPr>
          <t xml:space="preserve">
Linked to above prior year amounts</t>
        </r>
      </text>
    </comment>
    <comment ref="F63" authorId="0" shapeId="0" xr:uid="{00000000-0006-0000-0300-00000A000000}">
      <text>
        <r>
          <rPr>
            <b/>
            <sz val="9"/>
            <color indexed="81"/>
            <rFont val="Tahoma"/>
            <family val="2"/>
          </rPr>
          <t>Ahni Smith:</t>
        </r>
        <r>
          <rPr>
            <sz val="9"/>
            <color indexed="81"/>
            <rFont val="Tahoma"/>
            <family val="2"/>
          </rPr>
          <t xml:space="preserve">
Amount reported in the ACFR. Reflected in Required Supplementary Information Table Schedule of Changes in the Employer's Net Pension Liability</t>
        </r>
      </text>
    </comment>
    <comment ref="F75" authorId="0" shapeId="0" xr:uid="{00000000-0006-0000-0300-00000B000000}">
      <text>
        <r>
          <rPr>
            <b/>
            <sz val="9"/>
            <color indexed="81"/>
            <rFont val="Tahoma"/>
            <family val="2"/>
          </rPr>
          <t>Ahni Smith:</t>
        </r>
        <r>
          <rPr>
            <sz val="9"/>
            <color indexed="81"/>
            <rFont val="Tahoma"/>
            <family val="2"/>
          </rPr>
          <t xml:space="preserve">
FPPA Plan Average Remaining Service Life for Active and Inactive Members
Note 11
Used to calculate amortization period of deferrals related to liabilities</t>
        </r>
      </text>
    </comment>
    <comment ref="L79" authorId="0" shapeId="0" xr:uid="{00000000-0006-0000-0300-00000C000000}">
      <text>
        <r>
          <rPr>
            <b/>
            <sz val="9"/>
            <color indexed="81"/>
            <rFont val="Tahoma"/>
            <family val="2"/>
          </rPr>
          <t>Ahni Smith:</t>
        </r>
        <r>
          <rPr>
            <sz val="9"/>
            <color indexed="81"/>
            <rFont val="Tahoma"/>
            <family val="2"/>
          </rPr>
          <t xml:space="preserve">
As recorded on the prior year JE Template - the employer's proportionate share recorded</t>
        </r>
      </text>
    </comment>
    <comment ref="J89" authorId="0" shapeId="0" xr:uid="{00000000-0006-0000-0300-00000D000000}">
      <text>
        <r>
          <rPr>
            <b/>
            <sz val="9"/>
            <color indexed="81"/>
            <rFont val="Tahoma"/>
            <family val="2"/>
          </rPr>
          <t>Ahni Smith:</t>
        </r>
        <r>
          <rPr>
            <sz val="9"/>
            <color indexed="81"/>
            <rFont val="Tahoma"/>
            <family val="2"/>
          </rPr>
          <t xml:space="preserve">
From Deferral Tracking spreadsheet
This is the CY amount of amortization the employer is tracking related to Proportionate Share</t>
        </r>
      </text>
    </comment>
    <comment ref="J90" authorId="0" shapeId="0" xr:uid="{00000000-0006-0000-0300-00000E000000}">
      <text>
        <r>
          <rPr>
            <b/>
            <sz val="9"/>
            <color indexed="81"/>
            <rFont val="Tahoma"/>
            <family val="2"/>
          </rPr>
          <t>Ahni Smith:</t>
        </r>
        <r>
          <rPr>
            <sz val="9"/>
            <color indexed="81"/>
            <rFont val="Tahoma"/>
            <family val="2"/>
          </rPr>
          <t xml:space="preserve">
This schedule is set to round to whole dollars. Any amount here should be related to rounding only.
If larger than rounding, double check data entry above and the source of amounts. </t>
        </r>
      </text>
    </comment>
    <comment ref="F107" authorId="0" shapeId="0" xr:uid="{00000000-0006-0000-0300-00000F000000}">
      <text>
        <r>
          <rPr>
            <b/>
            <sz val="9"/>
            <color indexed="81"/>
            <rFont val="Tahoma"/>
            <family val="2"/>
          </rPr>
          <t>Ahni Smith:</t>
        </r>
        <r>
          <rPr>
            <sz val="9"/>
            <color indexed="81"/>
            <rFont val="Tahoma"/>
            <family val="2"/>
          </rPr>
          <t xml:space="preserve">
Amount remitted to FPPA for the current reporting calendar year. To be recognized next year as pension expense to account for the year lag between measurement date and reporting date.</t>
        </r>
      </text>
    </comment>
    <comment ref="C108" authorId="0" shapeId="0" xr:uid="{00000000-0006-0000-0300-000010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deferred outflows line item.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H9" authorId="0" shapeId="0" xr:uid="{00000000-0006-0000-0400-000001000000}">
      <text>
        <r>
          <rPr>
            <b/>
            <sz val="9"/>
            <color indexed="81"/>
            <rFont val="Tahoma"/>
            <family val="2"/>
          </rPr>
          <t>Ahni Smith:</t>
        </r>
        <r>
          <rPr>
            <sz val="9"/>
            <color indexed="81"/>
            <rFont val="Tahoma"/>
            <family val="2"/>
          </rPr>
          <t xml:space="preserve">
12/31/2013 FPPA NPL
Note 6</t>
        </r>
      </text>
    </comment>
    <comment ref="J9" authorId="0" shapeId="0" xr:uid="{00000000-0006-0000-0400-000002000000}">
      <text>
        <r>
          <rPr>
            <b/>
            <sz val="9"/>
            <color indexed="81"/>
            <rFont val="Tahoma"/>
            <family val="2"/>
          </rPr>
          <t>Ahni Smith:</t>
        </r>
        <r>
          <rPr>
            <sz val="9"/>
            <color indexed="81"/>
            <rFont val="Tahoma"/>
            <family val="2"/>
          </rPr>
          <t xml:space="preserve">
For 2015 reporting period, this will be $0</t>
        </r>
      </text>
    </comment>
    <comment ref="L9" authorId="0" shapeId="0" xr:uid="{00000000-0006-0000-0400-000003000000}">
      <text>
        <r>
          <rPr>
            <b/>
            <sz val="9"/>
            <color indexed="81"/>
            <rFont val="Tahoma"/>
            <family val="2"/>
          </rPr>
          <t>Ahni Smith:</t>
        </r>
        <r>
          <rPr>
            <sz val="9"/>
            <color indexed="81"/>
            <rFont val="Tahoma"/>
            <family val="2"/>
          </rPr>
          <t xml:space="preserve">
For 2015 reporting period, this will be $0</t>
        </r>
      </text>
    </comment>
    <comment ref="F10" authorId="0" shapeId="0" xr:uid="{00000000-0006-0000-0400-000004000000}">
      <text>
        <r>
          <rPr>
            <b/>
            <sz val="9"/>
            <color indexed="81"/>
            <rFont val="Tahoma"/>
            <family val="2"/>
          </rPr>
          <t>Ahni Smith:</t>
        </r>
        <r>
          <rPr>
            <sz val="9"/>
            <color indexed="81"/>
            <rFont val="Tahoma"/>
            <family val="2"/>
          </rPr>
          <t xml:space="preserve">
2013 Employer Proportionate Share
Calculated by each employer using the 2013 Schedule of Employer Contributions or other method as determined by the employer</t>
        </r>
      </text>
    </comment>
    <comment ref="F11" authorId="0" shapeId="0" xr:uid="{00000000-0006-0000-0400-000005000000}">
      <text>
        <r>
          <rPr>
            <b/>
            <sz val="9"/>
            <color indexed="81"/>
            <rFont val="Tahoma"/>
            <family val="2"/>
          </rPr>
          <t>Ahni Smith:</t>
        </r>
        <r>
          <rPr>
            <sz val="9"/>
            <color indexed="81"/>
            <rFont val="Tahoma"/>
            <family val="2"/>
          </rPr>
          <t xml:space="preserve">
2014 Employer Proportionate Share
Calculated by each employer using the 2014 Schedule of Employer Contributions or other method as determined by the employer</t>
        </r>
      </text>
    </comment>
    <comment ref="J19" authorId="0" shapeId="0" xr:uid="{00000000-0006-0000-0400-000006000000}">
      <text>
        <r>
          <rPr>
            <b/>
            <sz val="9"/>
            <color indexed="81"/>
            <rFont val="Tahoma"/>
            <family val="2"/>
          </rPr>
          <t>Ahni Smith:</t>
        </r>
        <r>
          <rPr>
            <sz val="9"/>
            <color indexed="81"/>
            <rFont val="Tahoma"/>
            <family val="2"/>
          </rPr>
          <t xml:space="preserve">
2014 Collective Employer Contributions
Total on the Schedule of Employer Contributions</t>
        </r>
      </text>
    </comment>
    <comment ref="J22" authorId="0" shapeId="0" xr:uid="{00000000-0006-0000-0400-000007000000}">
      <text>
        <r>
          <rPr>
            <b/>
            <sz val="9"/>
            <color indexed="81"/>
            <rFont val="Tahoma"/>
            <family val="2"/>
          </rPr>
          <t>Ahni Smith:</t>
        </r>
        <r>
          <rPr>
            <sz val="9"/>
            <color indexed="81"/>
            <rFont val="Tahoma"/>
            <family val="2"/>
          </rPr>
          <t xml:space="preserve">
From Employer accounting records</t>
        </r>
      </text>
    </comment>
    <comment ref="F31" authorId="0" shapeId="0" xr:uid="{00000000-0006-0000-0400-000008000000}">
      <text>
        <r>
          <rPr>
            <b/>
            <sz val="9"/>
            <color indexed="81"/>
            <rFont val="Tahoma"/>
            <family val="2"/>
          </rPr>
          <t>Ahni Smith:</t>
        </r>
        <r>
          <rPr>
            <sz val="9"/>
            <color indexed="81"/>
            <rFont val="Tahoma"/>
            <family val="2"/>
          </rPr>
          <t xml:space="preserve">
2014 FPPA Schedule of Collective Pension Amounts</t>
        </r>
      </text>
    </comment>
    <comment ref="F49" authorId="0" shapeId="0" xr:uid="{00000000-0006-0000-0400-000009000000}">
      <text>
        <r>
          <rPr>
            <b/>
            <sz val="9"/>
            <color indexed="81"/>
            <rFont val="Tahoma"/>
            <family val="2"/>
          </rPr>
          <t>Ahni Smith:</t>
        </r>
        <r>
          <rPr>
            <sz val="9"/>
            <color indexed="81"/>
            <rFont val="Tahoma"/>
            <family val="2"/>
          </rPr>
          <t xml:space="preserve">
Linked to above prior year amounts</t>
        </r>
      </text>
    </comment>
    <comment ref="F64" authorId="0" shapeId="0" xr:uid="{00000000-0006-0000-0400-00000A000000}">
      <text>
        <r>
          <rPr>
            <b/>
            <sz val="9"/>
            <color indexed="81"/>
            <rFont val="Tahoma"/>
            <family val="2"/>
          </rPr>
          <t>Ahni Smith:</t>
        </r>
        <r>
          <rPr>
            <sz val="9"/>
            <color indexed="81"/>
            <rFont val="Tahoma"/>
            <family val="2"/>
          </rPr>
          <t xml:space="preserve">
Amount reported in the CAFR. Reflected in notes. 
Note 4</t>
        </r>
      </text>
    </comment>
    <comment ref="F76" authorId="0" shapeId="0" xr:uid="{00000000-0006-0000-0400-00000B000000}">
      <text>
        <r>
          <rPr>
            <b/>
            <sz val="9"/>
            <color indexed="81"/>
            <rFont val="Tahoma"/>
            <family val="2"/>
          </rPr>
          <t>Ahni Smith:</t>
        </r>
        <r>
          <rPr>
            <sz val="9"/>
            <color indexed="81"/>
            <rFont val="Tahoma"/>
            <family val="2"/>
          </rPr>
          <t xml:space="preserve">
FPPA Plan Average Remaining Service Life for Active and Inactive Members
Note 11
Used to calculate amortization period of deferrals related to liabilities</t>
        </r>
      </text>
    </comment>
    <comment ref="F90" authorId="0" shapeId="0" xr:uid="{00000000-0006-0000-0400-00000C000000}">
      <text>
        <r>
          <rPr>
            <b/>
            <sz val="9"/>
            <color indexed="81"/>
            <rFont val="Tahoma"/>
            <family val="2"/>
          </rPr>
          <t>Ahni Smith:</t>
        </r>
        <r>
          <rPr>
            <sz val="9"/>
            <color indexed="81"/>
            <rFont val="Tahoma"/>
            <family val="2"/>
          </rPr>
          <t xml:space="preserve">
This schedule is set to round to whole dollars. Any amount here should be related to rounding only.
If larger than rounding, double check data entry above and the source of amounts. </t>
        </r>
      </text>
    </comment>
    <comment ref="F106" authorId="0" shapeId="0" xr:uid="{00000000-0006-0000-0400-00000D000000}">
      <text>
        <r>
          <rPr>
            <b/>
            <sz val="9"/>
            <color indexed="81"/>
            <rFont val="Tahoma"/>
            <family val="2"/>
          </rPr>
          <t>Ahni Smith:</t>
        </r>
        <r>
          <rPr>
            <sz val="9"/>
            <color indexed="81"/>
            <rFont val="Tahoma"/>
            <family val="2"/>
          </rPr>
          <t xml:space="preserve">
Amount remitted to FPPA for the 2015 calendar year. To be recognized in 2016 as pension expense.</t>
        </r>
      </text>
    </comment>
    <comment ref="C107" authorId="0" shapeId="0" xr:uid="{00000000-0006-0000-0400-00000E000000}">
      <text>
        <r>
          <rPr>
            <b/>
            <sz val="9"/>
            <color indexed="81"/>
            <rFont val="Tahoma"/>
            <family val="2"/>
          </rPr>
          <t>Ahni Smith:</t>
        </r>
        <r>
          <rPr>
            <sz val="9"/>
            <color indexed="81"/>
            <rFont val="Tahoma"/>
            <family val="2"/>
          </rPr>
          <t xml:space="preserve">
The assumption is that employers are recording payments of employer contributions to FPPA as a pension expense during the year. This is a reclassification out of expense to the deferred outflows line item.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A1" authorId="0" shapeId="0" xr:uid="{00000000-0006-0000-0600-000001000000}">
      <text>
        <r>
          <rPr>
            <b/>
            <sz val="9"/>
            <color rgb="FF000000"/>
            <rFont val="Tahoma"/>
            <family val="2"/>
          </rPr>
          <t>Ahni Smith:</t>
        </r>
        <r>
          <rPr>
            <sz val="9"/>
            <color rgb="FF000000"/>
            <rFont val="Tahoma"/>
            <family val="2"/>
          </rPr>
          <t xml:space="preserve">
</t>
        </r>
        <r>
          <rPr>
            <sz val="9"/>
            <color rgb="FF000000"/>
            <rFont val="Tahoma"/>
            <family val="2"/>
          </rPr>
          <t xml:space="preserve">Input Gross annual deferred outflow of proportionate change in Row 4. 
</t>
        </r>
        <r>
          <rPr>
            <sz val="9"/>
            <color rgb="FF000000"/>
            <rFont val="Tahoma"/>
            <family val="2"/>
          </rPr>
          <t xml:space="preserve">
</t>
        </r>
        <r>
          <rPr>
            <sz val="9"/>
            <color rgb="FF000000"/>
            <rFont val="Tahoma"/>
            <family val="2"/>
          </rPr>
          <t xml:space="preserve">Calculate the recognition of the deferral over the service lives. All of the whole year recognition periods should agree to the JE calculator amount with the remainder to be recognized in the final year. </t>
        </r>
      </text>
    </comment>
    <comment ref="I3" authorId="0" shapeId="0" xr:uid="{00000000-0006-0000-0600-000002000000}">
      <text>
        <r>
          <rPr>
            <b/>
            <sz val="9"/>
            <color indexed="81"/>
            <rFont val="Tahoma"/>
            <family val="2"/>
          </rPr>
          <t>Ahni Smith:</t>
        </r>
        <r>
          <rPr>
            <sz val="9"/>
            <color indexed="81"/>
            <rFont val="Tahoma"/>
            <family val="2"/>
          </rPr>
          <t xml:space="preserve">
This is in addition to the amounts recognized from the collective amounts reported. This tracks the employer's change in proportionate share and amortizes it over the estimate service lives.</t>
        </r>
      </text>
    </comment>
    <comment ref="J5" authorId="0" shapeId="0" xr:uid="{00000000-0006-0000-0600-000003000000}">
      <text>
        <r>
          <rPr>
            <b/>
            <sz val="9"/>
            <color indexed="81"/>
            <rFont val="Tahoma"/>
            <family val="2"/>
          </rPr>
          <t>Ahni Smith:</t>
        </r>
        <r>
          <rPr>
            <sz val="9"/>
            <color indexed="81"/>
            <rFont val="Tahoma"/>
            <family val="2"/>
          </rPr>
          <t xml:space="preserve">
From JE Calculation annually - gross amount.
Recognition period is over the Average Expected Remaining Service Life
See </t>
        </r>
        <r>
          <rPr>
            <b/>
            <sz val="9"/>
            <color indexed="81"/>
            <rFont val="Tahoma"/>
            <family val="2"/>
          </rPr>
          <t xml:space="preserve">p </t>
        </r>
        <r>
          <rPr>
            <sz val="9"/>
            <color indexed="81"/>
            <rFont val="Tahoma"/>
            <family val="2"/>
          </rPr>
          <t>on the JE Calculator Tabs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Ahni Smith</author>
  </authors>
  <commentList>
    <comment ref="B10" authorId="0" shapeId="0" xr:uid="{00000000-0006-0000-0700-000001000000}">
      <text>
        <r>
          <rPr>
            <b/>
            <sz val="9"/>
            <color indexed="81"/>
            <rFont val="Tahoma"/>
            <family val="2"/>
          </rPr>
          <t>Ahni Smith:</t>
        </r>
        <r>
          <rPr>
            <sz val="9"/>
            <color indexed="81"/>
            <rFont val="Tahoma"/>
            <family val="2"/>
          </rPr>
          <t xml:space="preserve">
Should always equal your employer current reporting year contributions </t>
        </r>
      </text>
    </comment>
    <comment ref="B28" authorId="0" shapeId="0" xr:uid="{00000000-0006-0000-0700-000002000000}">
      <text>
        <r>
          <rPr>
            <b/>
            <sz val="9"/>
            <color indexed="81"/>
            <rFont val="Tahoma"/>
            <family val="2"/>
          </rPr>
          <t>Ahni Smith:</t>
        </r>
        <r>
          <rPr>
            <sz val="9"/>
            <color indexed="81"/>
            <rFont val="Tahoma"/>
            <family val="2"/>
          </rPr>
          <t xml:space="preserve">
Should be the change in deferral amounts + pension expense equals CY NPL</t>
        </r>
      </text>
    </comment>
  </commentList>
</comments>
</file>

<file path=xl/sharedStrings.xml><?xml version="1.0" encoding="utf-8"?>
<sst xmlns="http://schemas.openxmlformats.org/spreadsheetml/2006/main" count="401" uniqueCount="195">
  <si>
    <t>Calculation of the Change in Proportion:</t>
  </si>
  <si>
    <t xml:space="preserve">Deferred </t>
  </si>
  <si>
    <t xml:space="preserve">Outflows of </t>
  </si>
  <si>
    <t>Inflows of</t>
  </si>
  <si>
    <t>NPL</t>
  </si>
  <si>
    <t>Resources</t>
  </si>
  <si>
    <t>Employer's prior year proportionate share</t>
  </si>
  <si>
    <t>Employer's current year proportionate share</t>
  </si>
  <si>
    <t>Increase (decrease) in beginning balance</t>
  </si>
  <si>
    <t>j</t>
  </si>
  <si>
    <t xml:space="preserve">      Net effect (increase in deferred outflows of resources)</t>
  </si>
  <si>
    <t xml:space="preserve">     </t>
  </si>
  <si>
    <t>(Computed using current year %.)</t>
  </si>
  <si>
    <t>i</t>
  </si>
  <si>
    <t>Proportionate Share @</t>
  </si>
  <si>
    <t>Change in Proportionate Share of</t>
  </si>
  <si>
    <t>Debit Balances</t>
  </si>
  <si>
    <t>Credit Balances</t>
  </si>
  <si>
    <t>(a)</t>
  </si>
  <si>
    <t>(b)</t>
  </si>
  <si>
    <t>(b) - (a)</t>
  </si>
  <si>
    <t>Deferred Outflows</t>
  </si>
  <si>
    <t>Difference Between Expected and Actual Experience</t>
  </si>
  <si>
    <t>a</t>
  </si>
  <si>
    <t>Change in Assumptions</t>
  </si>
  <si>
    <t>b</t>
  </si>
  <si>
    <t>Deferred Inflows</t>
  </si>
  <si>
    <t>c</t>
  </si>
  <si>
    <t>d</t>
  </si>
  <si>
    <t>Net Pension Liability</t>
  </si>
  <si>
    <t>e</t>
  </si>
  <si>
    <t>f</t>
  </si>
  <si>
    <t>Deferred Outflows of Resources</t>
  </si>
  <si>
    <t>Deferred inflows of Resources</t>
  </si>
  <si>
    <t>Contributions</t>
  </si>
  <si>
    <t>Difference</t>
  </si>
  <si>
    <t xml:space="preserve">Deferred Inflows </t>
  </si>
  <si>
    <t xml:space="preserve">Pension </t>
  </si>
  <si>
    <t>of Resources</t>
  </si>
  <si>
    <t>Expense</t>
  </si>
  <si>
    <t>Change in proportion (from (2a) above)</t>
  </si>
  <si>
    <t>Contributions during measurement period (from 2b) above</t>
  </si>
  <si>
    <t>Net amount recognized</t>
  </si>
  <si>
    <t>g</t>
  </si>
  <si>
    <t>h</t>
  </si>
  <si>
    <t>years</t>
  </si>
  <si>
    <t>DR</t>
  </si>
  <si>
    <t>CR</t>
  </si>
  <si>
    <t>Pension Expense -  proportion of collective pension expense</t>
  </si>
  <si>
    <t>Pension Expense - amortization of proportion changes</t>
  </si>
  <si>
    <t>Difference Between Projected and Actual Investment</t>
  </si>
  <si>
    <t>Check figure</t>
  </si>
  <si>
    <t>Pension Expense - Rounding</t>
  </si>
  <si>
    <t>Proportionate Shares of Collective Balances (GASB 68 paragraph 53):</t>
  </si>
  <si>
    <t xml:space="preserve">Total employer contributions </t>
  </si>
  <si>
    <t>k</t>
  </si>
  <si>
    <t xml:space="preserve">   </t>
  </si>
  <si>
    <t xml:space="preserve">To record pension accrual amounts for the year ended December 31, 2015 based on the December 31, 2014 measurement date. </t>
  </si>
  <si>
    <t>Employer's proportionate share of total employer contributions</t>
  </si>
  <si>
    <t>To record employer contributions from January 1, 2015 through December 31, 2015 as deferred outflows at December 31, 2015.</t>
  </si>
  <si>
    <t>Deferred Outflows of Resources - CY/PY Contributions</t>
  </si>
  <si>
    <t>Enter data in these cells</t>
  </si>
  <si>
    <t>Difference between Proportionate Share of Collective Contributions and Employer's Actual Contributions:</t>
  </si>
  <si>
    <t>Employer's Contributions During the Measurement Period (2b) (GASB 68 paragraph 55):</t>
  </si>
  <si>
    <t>Change in Employer's Proportion (2a) (GASB 68 paragraph 54):</t>
  </si>
  <si>
    <t>Total of changes in the Employer's beginning reported balances</t>
  </si>
  <si>
    <t>Employer</t>
  </si>
  <si>
    <t>Journal Entries for Employer's Year Ended December 31, 2015 (December 31, 2014 measurement date)</t>
  </si>
  <si>
    <t>Employer contributions - as reported in FPPA CAFR</t>
  </si>
  <si>
    <t>Difference (increase in deferred inflows of resources - should be minimal and identifiable)</t>
  </si>
  <si>
    <t>Difference Between Actual and Expected Experience</t>
  </si>
  <si>
    <t>Changes in Assumptions</t>
  </si>
  <si>
    <r>
      <rPr>
        <b/>
        <sz val="10"/>
        <color rgb="FF0000CC"/>
        <rFont val="Calibri"/>
        <family val="2"/>
        <scheme val="minor"/>
      </rPr>
      <t xml:space="preserve">Linked </t>
    </r>
    <r>
      <rPr>
        <sz val="10"/>
        <color rgb="FF0000CC"/>
        <rFont val="Calibri"/>
        <family val="2"/>
        <scheme val="minor"/>
      </rPr>
      <t>to the JE amount</t>
    </r>
  </si>
  <si>
    <t>Deferred Outflows of Resources from proportion change, net</t>
  </si>
  <si>
    <t>Deferred Outflows - FPPA SWDB/SWH</t>
  </si>
  <si>
    <t>Pension Expense - FPPA SWDB/SWH</t>
  </si>
  <si>
    <t>Deferred Inflows - FPPA SWDB/SWH</t>
  </si>
  <si>
    <t>Net Pension Liability - FPPA SWDB/SWH</t>
  </si>
  <si>
    <t>GASB 68 CALCULATOR - FPPA SWDB/SWH Journal Entries</t>
  </si>
  <si>
    <t>Average expected remaining service life for all Plan members:</t>
  </si>
  <si>
    <t xml:space="preserve">Net Pension Liability </t>
  </si>
  <si>
    <t xml:space="preserve">Pension Expense </t>
  </si>
  <si>
    <t xml:space="preserve">Deferred Outflows </t>
  </si>
  <si>
    <t>Pension Expense - reported</t>
  </si>
  <si>
    <t>FPPA SWDB/SWH Pension Expense</t>
  </si>
  <si>
    <t>Employer Pension Expense</t>
  </si>
  <si>
    <t>Collective amounts at</t>
  </si>
  <si>
    <t>Experience</t>
  </si>
  <si>
    <t>Assumptions</t>
  </si>
  <si>
    <t>Investments</t>
  </si>
  <si>
    <t>Net Pension Liability (Asset)</t>
  </si>
  <si>
    <t xml:space="preserve">Employer Fiscal Year Ending December 31, </t>
  </si>
  <si>
    <t>Total</t>
  </si>
  <si>
    <t>Actuarial</t>
  </si>
  <si>
    <t>Contributions in CY</t>
  </si>
  <si>
    <t xml:space="preserve">Employer's Fiscal Year Ending December 31, </t>
  </si>
  <si>
    <t>Pension Expense/ (Income)</t>
  </si>
  <si>
    <t>Total - Sum by Layer</t>
  </si>
  <si>
    <t>CY Actuarial Balance</t>
  </si>
  <si>
    <t>PY Actuarial Balance</t>
  </si>
  <si>
    <t>Check that NPL Rolls</t>
  </si>
  <si>
    <t>Journal Entry to record current fiscal year employer contributions:</t>
  </si>
  <si>
    <t>Proportionate Share</t>
  </si>
  <si>
    <t>Current Year</t>
  </si>
  <si>
    <t>Deferred Inflows of Resources</t>
  </si>
  <si>
    <t>Average Remaining Service Life</t>
  </si>
  <si>
    <t>Check</t>
  </si>
  <si>
    <t>Beginning balance collective measure (as of December 31, 2013 measurement date)</t>
  </si>
  <si>
    <t>Employer's actual contributions in 2014</t>
  </si>
  <si>
    <t>Collective amounts</t>
  </si>
  <si>
    <t>at December 31, 2014</t>
  </si>
  <si>
    <t>at December 31, 2013</t>
  </si>
  <si>
    <t>Proportionate</t>
  </si>
  <si>
    <t>Share at 12/31/2014</t>
  </si>
  <si>
    <t>Employer contributions in 2014</t>
  </si>
  <si>
    <t>Journal Entry to record deferred outflow at December 31, 2015:</t>
  </si>
  <si>
    <t>Deferred Outflows of Resources - 2015 Contributions</t>
  </si>
  <si>
    <t>Restatement Journal Entry (as of January 1, 2014):</t>
  </si>
  <si>
    <t>Deferred Outflows of Resources - 2014 Contributions</t>
  </si>
  <si>
    <t>Net Position</t>
  </si>
  <si>
    <t>To restate net position at January 1, 2014 to record deferred outflow of resources and net pension liability at December 31, 2014.</t>
  </si>
  <si>
    <t>Difference Between Projected and Actual Investment Earnings</t>
  </si>
  <si>
    <t>Pension Expense - amortization of proportion changes, prior year layers</t>
  </si>
  <si>
    <t>Deferred Outflows of Resources from proportion change, prior year layers</t>
  </si>
  <si>
    <t>Amortization of Proportionate Share</t>
  </si>
  <si>
    <t>Net Pension (Liability) Asset</t>
  </si>
  <si>
    <t>Collective Pension Expense (Income)</t>
  </si>
  <si>
    <t>Total Change</t>
  </si>
  <si>
    <t>In Proportionate Share</t>
  </si>
  <si>
    <t>CY Calculated Balance</t>
  </si>
  <si>
    <t>PY Balance Recorded</t>
  </si>
  <si>
    <t>Deferral Outflow Amount</t>
  </si>
  <si>
    <t>l</t>
  </si>
  <si>
    <t>Pension Expense - amortization of proportion changes, current year layer only</t>
  </si>
  <si>
    <t>Deferred Outflows of Resources from proportion change, net current year layer only</t>
  </si>
  <si>
    <t>Amount to be recognized for the net effect of the change in proportion</t>
  </si>
  <si>
    <t>Net effect of the change in Employer's Proportion of beginning balances</t>
  </si>
  <si>
    <t>p</t>
  </si>
  <si>
    <t>Deferred Outflow Balance
December 31,</t>
  </si>
  <si>
    <r>
      <t xml:space="preserve">Net effect of change in proportion and differences between Employer contributions and proportionate share of contributions (2c) </t>
    </r>
    <r>
      <rPr>
        <sz val="11"/>
        <color theme="1"/>
        <rFont val="Calibri"/>
        <family val="2"/>
        <scheme val="minor"/>
      </rPr>
      <t>(GASB 68 paragraph 52 - may be netted)</t>
    </r>
  </si>
  <si>
    <t>GASB 68 CALCULATOR - FPPA Volunteer and Old Hire Journal Entries</t>
  </si>
  <si>
    <t>Input in these cells</t>
  </si>
  <si>
    <t>Employer's proportionate share of total employer contributions - CY Calculation</t>
  </si>
  <si>
    <t>Instructions:</t>
  </si>
  <si>
    <t>Deferrals resulting from gains and losses due to earnings on pension plan assets are amortized over a fixed 5 year period.</t>
  </si>
  <si>
    <t xml:space="preserve">All other deferrals are amortized over the remaining service lives. </t>
  </si>
  <si>
    <t>Amortization Period</t>
  </si>
  <si>
    <t>You will need to track the Deferred Outflows separately from Deferred Inflows. Copy the below table as needed for your records.</t>
  </si>
  <si>
    <t xml:space="preserve">All of the whole year recognition periods should agree to the JE calculator amount with the remainder to be recognized in the final year. </t>
  </si>
  <si>
    <t>Input the amortization period in row 11.</t>
  </si>
  <si>
    <t>Input the amount of the deferral to amortize in row 10.</t>
  </si>
  <si>
    <t xml:space="preserve">You may want to enter inflows OR outflows as negative amounts so that you are easily able to net the amortization expense for each year. </t>
  </si>
  <si>
    <t>Deferred Outflow/Inflow Balance
December 31,</t>
  </si>
  <si>
    <t>Deferral Outflow/Inflow Amount</t>
  </si>
  <si>
    <t>Prior Year collective measure</t>
  </si>
  <si>
    <t>Prior Year</t>
  </si>
  <si>
    <t>Journal Entries for Employer's Current Year Reporting Period</t>
  </si>
  <si>
    <t>Deferred Outflows of Resources - Contributions CY reporting period</t>
  </si>
  <si>
    <t>Employer contributions - PY reporting period</t>
  </si>
  <si>
    <t>Employer's actual contributions in PY reporting period</t>
  </si>
  <si>
    <t>IY+1
Entries</t>
  </si>
  <si>
    <t>IY+2
Entries</t>
  </si>
  <si>
    <t>IY+1
(Reported)</t>
  </si>
  <si>
    <t>IY+2
(Reported)</t>
  </si>
  <si>
    <t>Journal Entry to record deferred outflow at December 31, 20CY:</t>
  </si>
  <si>
    <t>Employer Reporting Date (CY)</t>
  </si>
  <si>
    <t>NPL Measurement Date (MD)</t>
  </si>
  <si>
    <t>Collective amounts at MD</t>
  </si>
  <si>
    <t>Total employer contributions (collective) - CY</t>
  </si>
  <si>
    <t>Journal Entries for Employer's Reporting Year</t>
  </si>
  <si>
    <t>Deferred Outflows of Resources - CY Contributions</t>
  </si>
  <si>
    <t>Employer contributions in PY</t>
  </si>
  <si>
    <t>Implementation Year
(Restated)</t>
  </si>
  <si>
    <t>Implementation Year</t>
  </si>
  <si>
    <t>IY +1</t>
  </si>
  <si>
    <t>IY +2</t>
  </si>
  <si>
    <t>IY +3</t>
  </si>
  <si>
    <t>IY +4</t>
  </si>
  <si>
    <t>IY +5</t>
  </si>
  <si>
    <t>IY +6</t>
  </si>
  <si>
    <t>Rolling</t>
  </si>
  <si>
    <t>Sum</t>
  </si>
  <si>
    <t>c1</t>
  </si>
  <si>
    <t>c2</t>
  </si>
  <si>
    <t>IY+3
Entries</t>
  </si>
  <si>
    <t>IY+3
(Reported)</t>
  </si>
  <si>
    <t>IY+4
Entries</t>
  </si>
  <si>
    <t>IY+4
(Reported)</t>
  </si>
  <si>
    <t>Employer contributions - as reported in FPPA ACFR</t>
  </si>
  <si>
    <t>GASB 68 CALCULATOR - FPPA SRP Journal Entries</t>
  </si>
  <si>
    <t>Deferred Outflows - FPPA SRP</t>
  </si>
  <si>
    <t>Pension Expense - FPPA SRP</t>
  </si>
  <si>
    <t>Deferred Inflows - FPPA SRP</t>
  </si>
  <si>
    <t>Net Pension Liability - FPPA SRP</t>
  </si>
  <si>
    <t>FPPA SRP Pension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</si>
</sst>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quot;$&quot;* #,##0_);_(&quot;$&quot;* \(#,##0\);_(&quot;$&quot;* &quot;-&quot;??_);_(@_)"/>
    <numFmt numFmtId="165" formatCode="0.00000000"/>
    <numFmt numFmtId="166" formatCode="_(* #,##0_);_(* \(#,##0\);_(* &quot;-&quot;??_);_(@_)"/>
    <numFmt numFmtId="167" formatCode="[$-409]mmmm\ d\,\ yyyy;@"/>
    <numFmt numFmtId="168" formatCode="0.000000%"/>
    <numFmt numFmtId="169" formatCode="0.000000"/>
    <numFmt numFmtId="170" formatCode="_(* #,##0_);_(* \(#,##0\);_(&quot;$&quot;* &quot;-&quot;??_);_(@_)"/>
    <numFmt numFmtId="171" formatCode="_(* #,##0.0000_);_(* \(#,##0.0000\);_(* &quot;-&quot;??_);_(@_)"/>
    <numFmt numFmtId="172" formatCode="0.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u/>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rgb="FF0000CC"/>
      <name val="Calibri"/>
      <family val="2"/>
      <scheme val="minor"/>
    </font>
    <font>
      <sz val="11"/>
      <name val="Calibri"/>
      <family val="2"/>
      <scheme val="minor"/>
    </font>
    <font>
      <i/>
      <sz val="11"/>
      <color theme="1"/>
      <name val="Calibri"/>
      <family val="2"/>
      <scheme val="minor"/>
    </font>
    <font>
      <sz val="9"/>
      <color theme="1"/>
      <name val="Calibri"/>
      <family val="2"/>
      <scheme val="minor"/>
    </font>
    <font>
      <b/>
      <sz val="10"/>
      <color theme="1"/>
      <name val="Calibri"/>
      <family val="2"/>
      <scheme val="minor"/>
    </font>
    <font>
      <b/>
      <sz val="11"/>
      <color rgb="FF0000CC"/>
      <name val="Calibri"/>
      <family val="2"/>
      <scheme val="minor"/>
    </font>
    <font>
      <sz val="10"/>
      <color rgb="FF0000CC"/>
      <name val="Calibri"/>
      <family val="2"/>
      <scheme val="minor"/>
    </font>
    <font>
      <b/>
      <sz val="10"/>
      <color rgb="FF0000CC"/>
      <name val="Calibri"/>
      <family val="2"/>
      <scheme val="minor"/>
    </font>
    <font>
      <b/>
      <sz val="11"/>
      <color theme="1" tint="0.34998626667073579"/>
      <name val="Calibri"/>
      <family val="2"/>
      <scheme val="minor"/>
    </font>
    <font>
      <sz val="11"/>
      <color theme="1" tint="0.34998626667073579"/>
      <name val="Calibri"/>
      <family val="2"/>
      <scheme val="minor"/>
    </font>
    <font>
      <b/>
      <sz val="11"/>
      <color rgb="FFFF0000"/>
      <name val="Calibri"/>
      <family val="2"/>
      <scheme val="minor"/>
    </font>
    <font>
      <sz val="10"/>
      <color theme="1"/>
      <name val="Calibri"/>
      <family val="2"/>
      <scheme val="minor"/>
    </font>
    <font>
      <sz val="11"/>
      <color rgb="FFA20000"/>
      <name val="Calibri"/>
      <family val="2"/>
      <scheme val="minor"/>
    </font>
    <font>
      <b/>
      <i/>
      <sz val="11"/>
      <color theme="1" tint="4.9989318521683403E-2"/>
      <name val="Calibri"/>
      <family val="2"/>
      <scheme val="minor"/>
    </font>
    <font>
      <b/>
      <sz val="11"/>
      <color theme="1" tint="0.249977111117893"/>
      <name val="Calibri"/>
      <family val="2"/>
      <scheme val="minor"/>
    </font>
    <font>
      <b/>
      <sz val="11"/>
      <color rgb="FFA20000"/>
      <name val="Calibri"/>
      <family val="2"/>
      <scheme val="minor"/>
    </font>
    <font>
      <b/>
      <sz val="9"/>
      <color rgb="FF000000"/>
      <name val="Tahoma"/>
      <family val="2"/>
    </font>
    <font>
      <sz val="9"/>
      <color rgb="FF000000"/>
      <name val="Tahoma"/>
      <family val="2"/>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s>
  <borders count="12">
    <border>
      <left/>
      <right/>
      <top/>
      <bottom/>
      <diagonal/>
    </border>
    <border>
      <left/>
      <right/>
      <top style="thin">
        <color auto="1"/>
      </top>
      <bottom style="double">
        <color auto="1"/>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ed">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3" fillId="0" borderId="0" xfId="0" applyFont="1"/>
    <xf numFmtId="0" fontId="4" fillId="0" borderId="0" xfId="0" applyFont="1"/>
    <xf numFmtId="0" fontId="2" fillId="0" borderId="0" xfId="0" applyFont="1" applyAlignment="1">
      <alignment horizontal="center"/>
    </xf>
    <xf numFmtId="0" fontId="0" fillId="0" borderId="0" xfId="0" applyAlignment="1">
      <alignment horizontal="center"/>
    </xf>
    <xf numFmtId="164" fontId="0" fillId="0" borderId="0" xfId="2" applyNumberFormat="1" applyFont="1"/>
    <xf numFmtId="0" fontId="5" fillId="0" borderId="0" xfId="0" applyFont="1"/>
    <xf numFmtId="164" fontId="0" fillId="0" borderId="1" xfId="2" applyNumberFormat="1" applyFont="1" applyBorder="1"/>
    <xf numFmtId="0" fontId="2" fillId="0" borderId="0" xfId="0" applyFont="1"/>
    <xf numFmtId="164" fontId="0" fillId="0" borderId="0" xfId="2" applyNumberFormat="1" applyFont="1" applyBorder="1"/>
    <xf numFmtId="164" fontId="2" fillId="0" borderId="0" xfId="2" applyNumberFormat="1" applyFont="1"/>
    <xf numFmtId="44" fontId="0" fillId="0" borderId="0" xfId="2" applyFont="1"/>
    <xf numFmtId="166" fontId="0" fillId="0" borderId="0" xfId="1" applyNumberFormat="1" applyFont="1"/>
    <xf numFmtId="0" fontId="0" fillId="0" borderId="2" xfId="0" applyBorder="1"/>
    <xf numFmtId="167" fontId="0" fillId="0" borderId="0" xfId="0" applyNumberFormat="1" applyAlignment="1">
      <alignment horizontal="center"/>
    </xf>
    <xf numFmtId="0" fontId="2" fillId="0" borderId="2" xfId="0" applyFont="1" applyBorder="1" applyAlignment="1">
      <alignment horizontal="center"/>
    </xf>
    <xf numFmtId="0" fontId="0" fillId="0" borderId="2" xfId="0" applyBorder="1" applyAlignment="1">
      <alignment horizontal="center"/>
    </xf>
    <xf numFmtId="164" fontId="2" fillId="0" borderId="0" xfId="2" applyNumberFormat="1" applyFont="1" applyAlignment="1">
      <alignment horizontal="center"/>
    </xf>
    <xf numFmtId="168" fontId="0" fillId="0" borderId="0" xfId="3" applyNumberFormat="1" applyFont="1" applyBorder="1"/>
    <xf numFmtId="164" fontId="0" fillId="0" borderId="3" xfId="2" applyNumberFormat="1" applyFont="1" applyBorder="1"/>
    <xf numFmtId="164" fontId="0" fillId="0" borderId="0" xfId="0" applyNumberFormat="1"/>
    <xf numFmtId="1" fontId="0" fillId="0" borderId="0" xfId="0" applyNumberFormat="1"/>
    <xf numFmtId="166" fontId="0" fillId="0" borderId="2" xfId="1" applyNumberFormat="1" applyFont="1" applyBorder="1"/>
    <xf numFmtId="164" fontId="1" fillId="0" borderId="0" xfId="2" applyNumberFormat="1" applyFont="1" applyFill="1" applyBorder="1"/>
    <xf numFmtId="164" fontId="0" fillId="0" borderId="2" xfId="2" applyNumberFormat="1" applyFont="1" applyBorder="1"/>
    <xf numFmtId="165" fontId="2" fillId="0" borderId="0" xfId="0" applyNumberFormat="1" applyFont="1" applyAlignment="1">
      <alignment horizontal="center"/>
    </xf>
    <xf numFmtId="166" fontId="0" fillId="0" borderId="0" xfId="1" applyNumberFormat="1" applyFont="1" applyBorder="1"/>
    <xf numFmtId="166" fontId="0" fillId="0" borderId="3" xfId="1" applyNumberFormat="1" applyFont="1" applyBorder="1"/>
    <xf numFmtId="1" fontId="0" fillId="0" borderId="0" xfId="0" applyNumberFormat="1" applyAlignment="1">
      <alignment horizontal="center"/>
    </xf>
    <xf numFmtId="166" fontId="2" fillId="0" borderId="3" xfId="0" applyNumberFormat="1" applyFont="1" applyBorder="1" applyAlignment="1">
      <alignment horizontal="center"/>
    </xf>
    <xf numFmtId="166" fontId="2" fillId="0" borderId="0" xfId="0" applyNumberFormat="1" applyFont="1" applyAlignment="1">
      <alignment horizontal="center"/>
    </xf>
    <xf numFmtId="166" fontId="0" fillId="0" borderId="0" xfId="0" applyNumberFormat="1"/>
    <xf numFmtId="164" fontId="0" fillId="0" borderId="0" xfId="2" applyNumberFormat="1" applyFont="1" applyAlignment="1">
      <alignment horizontal="right"/>
    </xf>
    <xf numFmtId="0" fontId="0" fillId="0" borderId="0" xfId="0" applyAlignment="1">
      <alignment horizontal="right"/>
    </xf>
    <xf numFmtId="164" fontId="0" fillId="0" borderId="3" xfId="0" applyNumberFormat="1" applyBorder="1"/>
    <xf numFmtId="0" fontId="0" fillId="0" borderId="3" xfId="0" applyBorder="1"/>
    <xf numFmtId="0" fontId="0" fillId="0" borderId="0" xfId="0" quotePrefix="1"/>
    <xf numFmtId="166" fontId="0" fillId="0" borderId="0" xfId="1" applyNumberFormat="1" applyFont="1" applyFill="1" applyBorder="1"/>
    <xf numFmtId="169" fontId="0" fillId="0" borderId="0" xfId="0" applyNumberFormat="1" applyAlignment="1">
      <alignment horizontal="center"/>
    </xf>
    <xf numFmtId="168" fontId="0" fillId="0" borderId="0" xfId="0" applyNumberFormat="1" applyAlignment="1">
      <alignment horizontal="center"/>
    </xf>
    <xf numFmtId="168" fontId="2" fillId="0" borderId="0" xfId="0" applyNumberFormat="1" applyFont="1" applyAlignment="1">
      <alignment horizontal="center"/>
    </xf>
    <xf numFmtId="166" fontId="9" fillId="0" borderId="0" xfId="1" applyNumberFormat="1" applyFont="1"/>
    <xf numFmtId="0" fontId="9" fillId="0" borderId="0" xfId="0" applyFont="1"/>
    <xf numFmtId="164" fontId="9" fillId="0" borderId="3" xfId="2" applyNumberFormat="1" applyFont="1" applyBorder="1"/>
    <xf numFmtId="43" fontId="6" fillId="0" borderId="0" xfId="1" applyFont="1" applyBorder="1"/>
    <xf numFmtId="0" fontId="4" fillId="0" borderId="0" xfId="0" applyFont="1" applyAlignment="1">
      <alignment horizontal="center"/>
    </xf>
    <xf numFmtId="168" fontId="0" fillId="2" borderId="4" xfId="0" applyNumberFormat="1" applyFill="1" applyBorder="1"/>
    <xf numFmtId="2" fontId="0" fillId="2" borderId="4" xfId="0" applyNumberFormat="1" applyFill="1" applyBorder="1"/>
    <xf numFmtId="164" fontId="0" fillId="2" borderId="4" xfId="2" applyNumberFormat="1" applyFont="1" applyFill="1" applyBorder="1" applyAlignment="1">
      <alignment horizontal="right"/>
    </xf>
    <xf numFmtId="164" fontId="10" fillId="0" borderId="0" xfId="2" applyNumberFormat="1" applyFont="1" applyBorder="1"/>
    <xf numFmtId="166" fontId="10" fillId="0" borderId="0" xfId="1" applyNumberFormat="1" applyFont="1"/>
    <xf numFmtId="164" fontId="9" fillId="0" borderId="1" xfId="2" applyNumberFormat="1" applyFont="1" applyBorder="1"/>
    <xf numFmtId="0" fontId="10" fillId="0" borderId="0" xfId="0" applyFont="1"/>
    <xf numFmtId="44" fontId="10" fillId="0" borderId="0" xfId="2" applyFont="1"/>
    <xf numFmtId="164" fontId="10" fillId="0" borderId="0" xfId="2" applyNumberFormat="1" applyFont="1"/>
    <xf numFmtId="164" fontId="9" fillId="0" borderId="0" xfId="2" applyNumberFormat="1" applyFont="1"/>
    <xf numFmtId="164" fontId="10" fillId="0" borderId="0" xfId="0" applyNumberFormat="1" applyFont="1"/>
    <xf numFmtId="166" fontId="9" fillId="0" borderId="3" xfId="1" applyNumberFormat="1" applyFont="1" applyBorder="1"/>
    <xf numFmtId="164" fontId="1" fillId="2" borderId="4" xfId="2" applyNumberFormat="1" applyFont="1" applyFill="1" applyBorder="1"/>
    <xf numFmtId="164" fontId="0" fillId="2" borderId="4" xfId="2" applyNumberFormat="1" applyFont="1" applyFill="1" applyBorder="1"/>
    <xf numFmtId="0" fontId="11" fillId="0" borderId="0" xfId="0" applyFont="1"/>
    <xf numFmtId="0" fontId="12" fillId="0" borderId="0" xfId="0" applyFont="1"/>
    <xf numFmtId="164" fontId="13" fillId="2" borderId="4" xfId="2" applyNumberFormat="1" applyFont="1" applyFill="1" applyBorder="1" applyAlignment="1">
      <alignment horizontal="center" vertical="center"/>
    </xf>
    <xf numFmtId="164" fontId="0" fillId="0" borderId="0" xfId="2" applyNumberFormat="1" applyFont="1" applyFill="1"/>
    <xf numFmtId="166" fontId="0" fillId="0" borderId="0" xfId="1" applyNumberFormat="1" applyFont="1" applyFill="1"/>
    <xf numFmtId="166" fontId="14" fillId="0" borderId="0" xfId="1" applyNumberFormat="1" applyFont="1" applyFill="1" applyAlignment="1">
      <alignment horizontal="center"/>
    </xf>
    <xf numFmtId="166" fontId="9" fillId="0" borderId="0" xfId="1" applyNumberFormat="1" applyFont="1" applyFill="1"/>
    <xf numFmtId="166" fontId="14" fillId="0" borderId="0" xfId="1" applyNumberFormat="1" applyFont="1" applyBorder="1" applyAlignment="1">
      <alignment horizontal="center"/>
    </xf>
    <xf numFmtId="0" fontId="14" fillId="0" borderId="0" xfId="0" applyFont="1" applyAlignment="1">
      <alignment horizontal="center"/>
    </xf>
    <xf numFmtId="164" fontId="14" fillId="0" borderId="0" xfId="2" applyNumberFormat="1" applyFont="1"/>
    <xf numFmtId="164" fontId="14" fillId="0" borderId="0" xfId="2" applyNumberFormat="1" applyFont="1" applyAlignment="1">
      <alignment horizontal="center"/>
    </xf>
    <xf numFmtId="164" fontId="14" fillId="0" borderId="0" xfId="2" applyNumberFormat="1" applyFont="1" applyBorder="1" applyAlignment="1">
      <alignment horizontal="center"/>
    </xf>
    <xf numFmtId="164" fontId="9" fillId="0" borderId="2" xfId="2" applyNumberFormat="1" applyFont="1" applyBorder="1"/>
    <xf numFmtId="164" fontId="9" fillId="0" borderId="0" xfId="2" applyNumberFormat="1" applyFont="1" applyFill="1"/>
    <xf numFmtId="0" fontId="15" fillId="0" borderId="4" xfId="0" applyFont="1" applyBorder="1" applyAlignment="1">
      <alignment horizontal="center"/>
    </xf>
    <xf numFmtId="166" fontId="9" fillId="2" borderId="4" xfId="1" applyNumberFormat="1" applyFont="1" applyFill="1" applyBorder="1"/>
    <xf numFmtId="166" fontId="14" fillId="0" borderId="0" xfId="1" applyNumberFormat="1" applyFont="1" applyAlignment="1">
      <alignment horizontal="center"/>
    </xf>
    <xf numFmtId="166" fontId="9" fillId="0" borderId="1" xfId="1" applyNumberFormat="1" applyFont="1" applyBorder="1"/>
    <xf numFmtId="43" fontId="0" fillId="0" borderId="0" xfId="0" applyNumberFormat="1"/>
    <xf numFmtId="164" fontId="9" fillId="2" borderId="9" xfId="2" applyNumberFormat="1" applyFont="1" applyFill="1" applyBorder="1"/>
    <xf numFmtId="166" fontId="9" fillId="2" borderId="10" xfId="1" applyNumberFormat="1" applyFont="1" applyFill="1" applyBorder="1"/>
    <xf numFmtId="166" fontId="9" fillId="2" borderId="9" xfId="1" applyNumberFormat="1" applyFont="1" applyFill="1" applyBorder="1"/>
    <xf numFmtId="164" fontId="9" fillId="2" borderId="4" xfId="2" applyNumberFormat="1" applyFont="1" applyFill="1" applyBorder="1"/>
    <xf numFmtId="164" fontId="16" fillId="2" borderId="4" xfId="2" applyNumberFormat="1" applyFont="1" applyFill="1" applyBorder="1" applyAlignment="1">
      <alignment horizontal="center" vertical="center"/>
    </xf>
    <xf numFmtId="0" fontId="15" fillId="0" borderId="0" xfId="0" applyFont="1" applyAlignment="1">
      <alignment horizontal="center"/>
    </xf>
    <xf numFmtId="164" fontId="13" fillId="0" borderId="0" xfId="2" applyNumberFormat="1" applyFont="1" applyFill="1" applyBorder="1" applyAlignment="1">
      <alignment horizontal="center" vertical="center"/>
    </xf>
    <xf numFmtId="167" fontId="2" fillId="0" borderId="2" xfId="0" applyNumberFormat="1" applyFont="1" applyBorder="1" applyAlignment="1">
      <alignment horizontal="center"/>
    </xf>
    <xf numFmtId="0" fontId="2" fillId="0" borderId="2" xfId="0" applyFont="1" applyBorder="1" applyAlignment="1">
      <alignment horizontal="center" wrapText="1"/>
    </xf>
    <xf numFmtId="0" fontId="17" fillId="0" borderId="2" xfId="0" applyFont="1" applyBorder="1" applyAlignment="1">
      <alignment horizontal="center" wrapText="1"/>
    </xf>
    <xf numFmtId="0" fontId="18" fillId="0" borderId="0" xfId="0" applyFont="1"/>
    <xf numFmtId="166" fontId="18" fillId="0" borderId="0" xfId="1" applyNumberFormat="1" applyFont="1"/>
    <xf numFmtId="166" fontId="0" fillId="0" borderId="11" xfId="1" applyNumberFormat="1" applyFont="1" applyBorder="1"/>
    <xf numFmtId="166" fontId="18" fillId="0" borderId="11" xfId="1" applyNumberFormat="1" applyFont="1" applyBorder="1"/>
    <xf numFmtId="0" fontId="2" fillId="0" borderId="0" xfId="0" applyFont="1" applyAlignment="1">
      <alignment horizontal="right"/>
    </xf>
    <xf numFmtId="170" fontId="0" fillId="0" borderId="0" xfId="2" applyNumberFormat="1" applyFont="1"/>
    <xf numFmtId="166" fontId="0" fillId="0" borderId="0" xfId="2" applyNumberFormat="1" applyFont="1"/>
    <xf numFmtId="0" fontId="2"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14" fillId="0" borderId="0" xfId="0" applyFont="1" applyAlignment="1">
      <alignment horizontal="left" vertical="center" wrapText="1"/>
    </xf>
    <xf numFmtId="171" fontId="9" fillId="0" borderId="0" xfId="1" applyNumberFormat="1" applyFont="1" applyAlignment="1">
      <alignment vertical="center"/>
    </xf>
    <xf numFmtId="0" fontId="14" fillId="0" borderId="0" xfId="0" applyFont="1" applyAlignment="1">
      <alignment horizontal="center" vertical="center" wrapText="1"/>
    </xf>
    <xf numFmtId="0" fontId="14" fillId="0" borderId="0" xfId="0" applyFont="1" applyAlignment="1">
      <alignment vertical="center"/>
    </xf>
    <xf numFmtId="166" fontId="9" fillId="0" borderId="0" xfId="1" applyNumberFormat="1" applyFont="1" applyAlignment="1">
      <alignment vertical="center"/>
    </xf>
    <xf numFmtId="166" fontId="0" fillId="0" borderId="0" xfId="0" applyNumberFormat="1" applyAlignment="1">
      <alignment vertical="center"/>
    </xf>
    <xf numFmtId="0" fontId="2" fillId="0" borderId="0" xfId="0" applyFont="1" applyAlignment="1">
      <alignment horizontal="center" vertical="center"/>
    </xf>
    <xf numFmtId="166" fontId="0" fillId="0" borderId="0" xfId="1" applyNumberFormat="1" applyFont="1" applyAlignment="1">
      <alignment vertical="center"/>
    </xf>
    <xf numFmtId="166" fontId="0" fillId="0" borderId="6" xfId="0" applyNumberFormat="1" applyBorder="1" applyAlignment="1">
      <alignment vertical="center"/>
    </xf>
    <xf numFmtId="15" fontId="2" fillId="0" borderId="2" xfId="0" quotePrefix="1" applyNumberFormat="1" applyFont="1" applyBorder="1" applyAlignment="1">
      <alignment horizontal="center"/>
    </xf>
    <xf numFmtId="172" fontId="0" fillId="2" borderId="4" xfId="0" applyNumberFormat="1" applyFill="1" applyBorder="1"/>
    <xf numFmtId="172" fontId="9" fillId="2" borderId="4" xfId="0" applyNumberFormat="1" applyFont="1" applyFill="1" applyBorder="1"/>
    <xf numFmtId="0" fontId="0" fillId="0" borderId="0" xfId="0" applyAlignment="1">
      <alignment wrapText="1"/>
    </xf>
    <xf numFmtId="166" fontId="19" fillId="0" borderId="0" xfId="1" applyNumberFormat="1" applyFont="1" applyBorder="1" applyAlignment="1">
      <alignment horizontal="center"/>
    </xf>
    <xf numFmtId="166" fontId="9" fillId="0" borderId="11" xfId="1" applyNumberFormat="1" applyFont="1" applyBorder="1"/>
    <xf numFmtId="166" fontId="0" fillId="3" borderId="0" xfId="1" applyNumberFormat="1" applyFont="1" applyFill="1" applyAlignment="1">
      <alignment vertical="center"/>
    </xf>
    <xf numFmtId="166" fontId="0" fillId="2" borderId="0" xfId="1" applyNumberFormat="1" applyFont="1" applyFill="1"/>
    <xf numFmtId="166" fontId="18" fillId="2" borderId="0" xfId="1" applyNumberFormat="1" applyFont="1" applyFill="1"/>
    <xf numFmtId="0" fontId="0" fillId="2" borderId="0" xfId="0" applyFill="1"/>
    <xf numFmtId="164" fontId="9" fillId="0" borderId="0" xfId="2" applyNumberFormat="1" applyFont="1" applyBorder="1"/>
    <xf numFmtId="0" fontId="2" fillId="0" borderId="5" xfId="0" applyFont="1" applyBorder="1" applyAlignment="1">
      <alignment horizontal="center"/>
    </xf>
    <xf numFmtId="10" fontId="10" fillId="2" borderId="5" xfId="3" applyNumberFormat="1" applyFont="1" applyFill="1" applyBorder="1"/>
    <xf numFmtId="0" fontId="2" fillId="0" borderId="0" xfId="0" applyFont="1" applyAlignment="1">
      <alignment horizontal="right" vertical="center"/>
    </xf>
    <xf numFmtId="0" fontId="20" fillId="0" borderId="0" xfId="0" applyFont="1" applyAlignment="1">
      <alignment vertical="center"/>
    </xf>
    <xf numFmtId="0" fontId="14" fillId="0" borderId="0" xfId="0" applyFont="1" applyAlignment="1">
      <alignment vertical="center" wrapText="1"/>
    </xf>
    <xf numFmtId="14" fontId="13" fillId="2" borderId="4" xfId="2" applyNumberFormat="1" applyFont="1" applyFill="1" applyBorder="1" applyAlignment="1">
      <alignment horizontal="center" vertical="center"/>
    </xf>
    <xf numFmtId="0" fontId="20" fillId="0" borderId="0" xfId="0" applyFont="1" applyAlignment="1">
      <alignment horizontal="center"/>
    </xf>
    <xf numFmtId="0" fontId="13" fillId="0" borderId="2" xfId="0" applyFont="1" applyBorder="1" applyAlignment="1">
      <alignment horizontal="center" wrapText="1"/>
    </xf>
    <xf numFmtId="14" fontId="11" fillId="0" borderId="0" xfId="0" applyNumberFormat="1" applyFont="1"/>
    <xf numFmtId="0" fontId="3" fillId="0" borderId="0" xfId="0" applyFont="1" applyAlignment="1">
      <alignment vertical="center"/>
    </xf>
    <xf numFmtId="43" fontId="21" fillId="0" borderId="0" xfId="1" applyFont="1" applyBorder="1"/>
    <xf numFmtId="0" fontId="22" fillId="0" borderId="2" xfId="0" applyFont="1" applyBorder="1" applyAlignment="1">
      <alignment horizontal="center"/>
    </xf>
    <xf numFmtId="0" fontId="23" fillId="0" borderId="2" xfId="0" applyFont="1" applyBorder="1" applyAlignment="1">
      <alignment horizontal="center" wrapText="1"/>
    </xf>
    <xf numFmtId="0" fontId="22" fillId="0" borderId="2" xfId="0" applyFont="1" applyBorder="1" applyAlignment="1">
      <alignment horizontal="center" vertical="center"/>
    </xf>
    <xf numFmtId="166" fontId="21" fillId="0" borderId="0" xfId="1" applyNumberFormat="1" applyFont="1" applyBorder="1"/>
    <xf numFmtId="164" fontId="24" fillId="0" borderId="0" xfId="2" applyNumberFormat="1" applyFont="1" applyFill="1" applyBorder="1"/>
    <xf numFmtId="166" fontId="24" fillId="0" borderId="0" xfId="1" applyNumberFormat="1" applyFont="1" applyBorder="1" applyAlignment="1">
      <alignment horizontal="center"/>
    </xf>
    <xf numFmtId="166" fontId="24" fillId="0" borderId="0" xfId="1" applyNumberFormat="1" applyFont="1" applyFill="1" applyAlignment="1">
      <alignment horizontal="center"/>
    </xf>
    <xf numFmtId="164" fontId="24" fillId="0" borderId="0" xfId="2" applyNumberFormat="1" applyFont="1" applyFill="1" applyBorder="1" applyAlignment="1">
      <alignment horizontal="center" vertical="center"/>
    </xf>
    <xf numFmtId="0" fontId="2" fillId="0" borderId="7" xfId="0" applyFont="1" applyBorder="1" applyAlignment="1">
      <alignment horizontal="centerContinuous"/>
    </xf>
    <xf numFmtId="0" fontId="2" fillId="0" borderId="5" xfId="0" applyFont="1" applyBorder="1" applyAlignment="1">
      <alignment horizontal="centerContinuous"/>
    </xf>
    <xf numFmtId="0" fontId="2" fillId="0" borderId="8" xfId="0" applyFont="1" applyBorder="1" applyAlignment="1">
      <alignment horizontal="centerContinuous"/>
    </xf>
    <xf numFmtId="0" fontId="2" fillId="0" borderId="6" xfId="0" applyFont="1" applyBorder="1" applyAlignment="1">
      <alignment horizontal="centerContinuous"/>
    </xf>
    <xf numFmtId="0" fontId="2" fillId="0" borderId="7" xfId="0" applyFont="1" applyBorder="1" applyAlignment="1">
      <alignment horizontal="centerContinuous" vertical="center"/>
    </xf>
    <xf numFmtId="0" fontId="2" fillId="0" borderId="5" xfId="0" applyFont="1" applyBorder="1" applyAlignment="1">
      <alignment horizontal="centerContinuous" vertical="center"/>
    </xf>
    <xf numFmtId="0" fontId="2" fillId="0" borderId="8" xfId="0" applyFont="1" applyBorder="1" applyAlignment="1">
      <alignment horizontal="centerContinuous" vertical="center"/>
    </xf>
    <xf numFmtId="0" fontId="2" fillId="0" borderId="2" xfId="0" applyFont="1" applyBorder="1" applyAlignment="1">
      <alignment horizontal="centerContinuous"/>
    </xf>
    <xf numFmtId="0" fontId="4" fillId="0" borderId="0" xfId="0" applyFont="1" applyAlignment="1">
      <alignment horizontal="center"/>
    </xf>
    <xf numFmtId="0" fontId="2" fillId="0" borderId="7"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2" fillId="4" borderId="2" xfId="0" applyFont="1" applyFill="1" applyBorder="1" applyAlignment="1">
      <alignment horizontal="center"/>
    </xf>
    <xf numFmtId="0" fontId="22" fillId="5" borderId="2" xfId="0" applyFont="1" applyFill="1" applyBorder="1" applyAlignment="1">
      <alignment horizontal="center"/>
    </xf>
    <xf numFmtId="0" fontId="22" fillId="6" borderId="2" xfId="0" applyFont="1" applyFill="1" applyBorder="1" applyAlignment="1">
      <alignment horizontal="center" vertical="center"/>
    </xf>
    <xf numFmtId="0" fontId="2" fillId="6" borderId="0" xfId="0" applyFont="1" applyFill="1" applyAlignment="1">
      <alignment horizontal="center" vertical="center"/>
    </xf>
    <xf numFmtId="0" fontId="22" fillId="4" borderId="2" xfId="0" applyFont="1" applyFill="1" applyBorder="1" applyAlignment="1">
      <alignment horizontal="center" vertical="center"/>
    </xf>
    <xf numFmtId="0" fontId="2" fillId="4" borderId="0" xfId="0" applyFont="1" applyFill="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0000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34"/>
  <sheetViews>
    <sheetView tabSelected="1" zoomScaleNormal="100" workbookViewId="0">
      <pane ySplit="2" topLeftCell="A3" activePane="bottomLeft" state="frozen"/>
      <selection pane="bottomLeft" activeCell="A3" sqref="A3"/>
    </sheetView>
  </sheetViews>
  <sheetFormatPr defaultColWidth="9.140625" defaultRowHeight="15" x14ac:dyDescent="0.25"/>
  <cols>
    <col min="1" max="1" width="2.7109375" customWidth="1"/>
    <col min="2" max="2" width="6" customWidth="1"/>
    <col min="3" max="3" width="4.28515625" customWidth="1"/>
    <col min="4" max="4" width="64" customWidth="1"/>
    <col min="5" max="5" width="3" customWidth="1"/>
    <col min="6" max="6" width="20.7109375" customWidth="1"/>
    <col min="7" max="7" width="3" customWidth="1"/>
    <col min="8" max="8" width="20.7109375" customWidth="1"/>
    <col min="9" max="9" width="3" customWidth="1"/>
    <col min="10" max="10" width="16.140625" customWidth="1"/>
    <col min="11" max="11" width="3" customWidth="1"/>
    <col min="12" max="12" width="16.140625" customWidth="1"/>
    <col min="13" max="13" width="3.140625" customWidth="1"/>
  </cols>
  <sheetData>
    <row r="1" spans="1:12" ht="39" x14ac:dyDescent="0.25">
      <c r="A1" s="130" t="s">
        <v>140</v>
      </c>
      <c r="B1" s="97"/>
      <c r="F1" s="83" t="s">
        <v>61</v>
      </c>
      <c r="J1" s="128" t="s">
        <v>165</v>
      </c>
      <c r="K1" s="127"/>
      <c r="L1" s="128" t="s">
        <v>166</v>
      </c>
    </row>
    <row r="2" spans="1:12" ht="5.25" customHeight="1" x14ac:dyDescent="0.3">
      <c r="A2" s="1"/>
      <c r="H2" s="85"/>
    </row>
    <row r="3" spans="1:12" x14ac:dyDescent="0.25">
      <c r="F3" s="21"/>
      <c r="H3" s="21"/>
      <c r="I3" s="21"/>
      <c r="J3" s="126">
        <v>45657</v>
      </c>
      <c r="L3" s="126">
        <v>45291</v>
      </c>
    </row>
    <row r="4" spans="1:12" x14ac:dyDescent="0.25">
      <c r="B4" t="s">
        <v>79</v>
      </c>
      <c r="F4" s="112">
        <v>0</v>
      </c>
      <c r="H4" s="21" t="s">
        <v>45</v>
      </c>
      <c r="I4" s="21"/>
      <c r="J4" s="21"/>
    </row>
    <row r="6" spans="1:12" s="2" customFormat="1" x14ac:dyDescent="0.25">
      <c r="A6" s="140" t="s">
        <v>169</v>
      </c>
      <c r="B6" s="141"/>
      <c r="C6" s="141"/>
      <c r="D6" s="141"/>
      <c r="E6" s="141"/>
      <c r="F6" s="141"/>
      <c r="G6" s="141"/>
      <c r="H6" s="141"/>
      <c r="I6" s="141"/>
      <c r="J6" s="141"/>
      <c r="K6" s="141"/>
      <c r="L6" s="142"/>
    </row>
    <row r="8" spans="1:12" ht="15.75" thickBot="1" x14ac:dyDescent="0.3">
      <c r="F8" s="29" t="s">
        <v>46</v>
      </c>
      <c r="G8" s="8"/>
      <c r="H8" s="29" t="s">
        <v>47</v>
      </c>
      <c r="I8" s="30"/>
      <c r="J8" s="29" t="s">
        <v>98</v>
      </c>
      <c r="L8" s="29" t="s">
        <v>99</v>
      </c>
    </row>
    <row r="9" spans="1:12" ht="15.75" thickTop="1" x14ac:dyDescent="0.25">
      <c r="A9" s="8" t="s">
        <v>82</v>
      </c>
      <c r="F9" s="30"/>
      <c r="G9" s="8"/>
      <c r="H9" s="30"/>
      <c r="I9" s="30"/>
      <c r="J9" s="30"/>
    </row>
    <row r="10" spans="1:12" x14ac:dyDescent="0.25">
      <c r="A10" s="8"/>
      <c r="B10" t="s">
        <v>22</v>
      </c>
      <c r="F10" s="5">
        <f>J10-L10</f>
        <v>0</v>
      </c>
      <c r="G10" s="65"/>
      <c r="H10" s="55"/>
      <c r="I10" s="11"/>
      <c r="J10" s="79">
        <v>0</v>
      </c>
      <c r="L10" s="75">
        <v>0</v>
      </c>
    </row>
    <row r="11" spans="1:12" x14ac:dyDescent="0.25">
      <c r="A11" s="8"/>
      <c r="B11" t="s">
        <v>24</v>
      </c>
      <c r="F11" s="95">
        <f t="shared" ref="F11:F14" si="0">J11-L11</f>
        <v>0</v>
      </c>
      <c r="G11" s="65"/>
      <c r="H11" s="41"/>
      <c r="J11" s="75">
        <v>0</v>
      </c>
      <c r="L11" s="80">
        <v>0</v>
      </c>
    </row>
    <row r="12" spans="1:12" x14ac:dyDescent="0.25">
      <c r="A12" s="8"/>
      <c r="B12" t="s">
        <v>50</v>
      </c>
      <c r="F12" s="95">
        <f t="shared" si="0"/>
        <v>0</v>
      </c>
      <c r="G12" s="65"/>
      <c r="H12" s="41"/>
      <c r="J12" s="80">
        <v>0</v>
      </c>
      <c r="L12" s="80">
        <v>0</v>
      </c>
    </row>
    <row r="13" spans="1:12" x14ac:dyDescent="0.25">
      <c r="A13" s="8" t="s">
        <v>81</v>
      </c>
      <c r="F13" s="41"/>
      <c r="G13" s="65"/>
      <c r="H13" s="41"/>
    </row>
    <row r="14" spans="1:12" x14ac:dyDescent="0.25">
      <c r="A14" s="8"/>
      <c r="B14" t="s">
        <v>83</v>
      </c>
      <c r="F14" s="95">
        <f t="shared" si="0"/>
        <v>0</v>
      </c>
      <c r="G14" s="65"/>
      <c r="I14" s="12"/>
      <c r="J14" s="75">
        <v>0</v>
      </c>
    </row>
    <row r="15" spans="1:12" x14ac:dyDescent="0.25">
      <c r="A15" s="8" t="s">
        <v>36</v>
      </c>
      <c r="F15" s="41"/>
      <c r="G15" s="76"/>
      <c r="H15" s="41"/>
      <c r="I15" s="64"/>
      <c r="J15" s="64"/>
    </row>
    <row r="16" spans="1:12" x14ac:dyDescent="0.25">
      <c r="A16" s="8"/>
      <c r="B16" t="s">
        <v>22</v>
      </c>
      <c r="F16" s="41"/>
      <c r="G16" s="65"/>
      <c r="H16" s="5">
        <f>J16-L16</f>
        <v>0</v>
      </c>
      <c r="J16" s="81">
        <v>0</v>
      </c>
      <c r="L16" s="75">
        <v>0</v>
      </c>
    </row>
    <row r="17" spans="1:12" x14ac:dyDescent="0.25">
      <c r="A17" s="8"/>
      <c r="B17" t="s">
        <v>24</v>
      </c>
      <c r="F17" s="41"/>
      <c r="G17" s="65"/>
      <c r="H17" s="95">
        <f>J17-L17</f>
        <v>0</v>
      </c>
      <c r="J17" s="75">
        <v>0</v>
      </c>
      <c r="L17" s="80">
        <v>0</v>
      </c>
    </row>
    <row r="18" spans="1:12" x14ac:dyDescent="0.25">
      <c r="A18" s="8"/>
      <c r="B18" t="s">
        <v>50</v>
      </c>
      <c r="F18" s="41"/>
      <c r="G18" s="65"/>
      <c r="H18" s="95"/>
      <c r="J18" s="80">
        <v>0</v>
      </c>
      <c r="L18" s="80">
        <v>0</v>
      </c>
    </row>
    <row r="19" spans="1:12" x14ac:dyDescent="0.25">
      <c r="A19" s="8" t="s">
        <v>60</v>
      </c>
      <c r="F19" s="41"/>
      <c r="G19" s="66"/>
      <c r="H19" s="41"/>
    </row>
    <row r="20" spans="1:12" x14ac:dyDescent="0.25">
      <c r="A20" s="8"/>
      <c r="B20" t="s">
        <v>171</v>
      </c>
      <c r="F20" s="41"/>
      <c r="G20" s="65"/>
      <c r="H20" s="75">
        <v>0</v>
      </c>
    </row>
    <row r="21" spans="1:12" x14ac:dyDescent="0.25">
      <c r="A21" s="8"/>
      <c r="F21" s="41"/>
      <c r="G21" s="41"/>
      <c r="H21" s="41"/>
      <c r="I21" s="66"/>
      <c r="J21" s="66"/>
    </row>
    <row r="22" spans="1:12" x14ac:dyDescent="0.25">
      <c r="A22" s="8" t="s">
        <v>80</v>
      </c>
      <c r="F22" s="41"/>
      <c r="G22" s="65"/>
      <c r="H22" s="94">
        <f>J22-L22</f>
        <v>0</v>
      </c>
      <c r="J22" s="75">
        <v>0</v>
      </c>
      <c r="L22" s="75">
        <v>0</v>
      </c>
    </row>
    <row r="23" spans="1:12" ht="15.75" thickBot="1" x14ac:dyDescent="0.3">
      <c r="F23" s="51">
        <f>SUM(F10:F22)</f>
        <v>0</v>
      </c>
      <c r="G23" s="51"/>
      <c r="H23" s="51">
        <f>SUM(H10:H22)</f>
        <v>0</v>
      </c>
      <c r="I23" s="20"/>
      <c r="J23" s="20"/>
    </row>
    <row r="24" spans="1:12" ht="15.75" thickTop="1" x14ac:dyDescent="0.25"/>
    <row r="25" spans="1:12" x14ac:dyDescent="0.25">
      <c r="H25" s="131">
        <f>F23-H23</f>
        <v>0</v>
      </c>
      <c r="I25" s="61" t="s">
        <v>51</v>
      </c>
      <c r="J25" s="61"/>
    </row>
    <row r="26" spans="1:12" x14ac:dyDescent="0.25">
      <c r="B26" s="129" t="str">
        <f>CONCATENATE("To record pension accrual amounts for the year ended ",TEXT(J3,"mm/dd/yyyy")," based on the ",TEXT(L3,"mm/dd/yyyy")," measurement date.")</f>
        <v>To record pension accrual amounts for the year ended 12/31/2024 based on the 12/31/2023 measurement date.</v>
      </c>
      <c r="H26" s="78"/>
    </row>
    <row r="28" spans="1:12" x14ac:dyDescent="0.25">
      <c r="B28" s="36"/>
    </row>
    <row r="29" spans="1:12" x14ac:dyDescent="0.25">
      <c r="A29" s="140" t="s">
        <v>101</v>
      </c>
      <c r="B29" s="141"/>
      <c r="C29" s="141"/>
      <c r="D29" s="141"/>
      <c r="E29" s="141"/>
      <c r="F29" s="141"/>
      <c r="G29" s="141"/>
      <c r="H29" s="141"/>
      <c r="I29" s="141"/>
      <c r="J29" s="141"/>
      <c r="K29" s="141"/>
      <c r="L29" s="142"/>
    </row>
    <row r="31" spans="1:12" x14ac:dyDescent="0.25">
      <c r="B31" t="s">
        <v>170</v>
      </c>
      <c r="F31" s="82">
        <v>0</v>
      </c>
      <c r="G31" s="33"/>
      <c r="H31" s="33"/>
      <c r="I31" s="33"/>
      <c r="J31" s="33"/>
    </row>
    <row r="32" spans="1:12" x14ac:dyDescent="0.25">
      <c r="C32" t="s">
        <v>85</v>
      </c>
      <c r="F32" s="33"/>
      <c r="G32" s="33"/>
      <c r="H32" s="5">
        <f>F31</f>
        <v>0</v>
      </c>
      <c r="I32" s="32"/>
      <c r="J32" s="32"/>
    </row>
    <row r="34" spans="2:2" x14ac:dyDescent="0.25">
      <c r="B34" s="60" t="str">
        <f>CONCATENATE("To record employer contributions during the reporting year ended ",TEXT(J3,"mm/dd/yyyy")," as deferred outflows at ",TEXT(J3,"mm/dd/yyyy"),".")</f>
        <v>To record employer contributions during the reporting year ended 12/31/2024 as deferred outflows at 12/31/2024.</v>
      </c>
    </row>
  </sheetData>
  <pageMargins left="0.7" right="0.21" top="0.75" bottom="0.38" header="0.3" footer="0.3"/>
  <pageSetup scale="6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S36"/>
  <sheetViews>
    <sheetView workbookViewId="0">
      <pane xSplit="2" ySplit="3" topLeftCell="C4" activePane="bottomRight" state="frozen"/>
      <selection pane="topRight" activeCell="C1" sqref="C1"/>
      <selection pane="bottomLeft" activeCell="A4" sqref="A4"/>
      <selection pane="bottomRight" activeCell="C4" sqref="C4"/>
    </sheetView>
  </sheetViews>
  <sheetFormatPr defaultColWidth="8.85546875" defaultRowHeight="15" x14ac:dyDescent="0.25"/>
  <cols>
    <col min="1" max="1" width="4.42578125" customWidth="1"/>
    <col min="2" max="2" width="23.42578125" customWidth="1"/>
    <col min="3" max="3" width="16.42578125" customWidth="1"/>
    <col min="4" max="11" width="12.7109375" customWidth="1"/>
    <col min="12" max="15" width="10.7109375" customWidth="1"/>
  </cols>
  <sheetData>
    <row r="1" spans="1:19" x14ac:dyDescent="0.25">
      <c r="C1" s="147" t="s">
        <v>91</v>
      </c>
      <c r="D1" s="147"/>
      <c r="E1" s="147"/>
      <c r="F1" s="147"/>
      <c r="G1" s="147"/>
      <c r="H1" s="3"/>
      <c r="I1" s="3"/>
      <c r="J1" s="3"/>
      <c r="K1" s="3"/>
      <c r="N1" s="119" t="s">
        <v>141</v>
      </c>
      <c r="O1" s="119"/>
    </row>
    <row r="2" spans="1:19" x14ac:dyDescent="0.25">
      <c r="C2" s="155">
        <v>2014</v>
      </c>
      <c r="D2" s="132">
        <f>C2+1</f>
        <v>2015</v>
      </c>
      <c r="E2" s="132">
        <f>D2</f>
        <v>2015</v>
      </c>
      <c r="F2" s="132">
        <f>E2+1</f>
        <v>2016</v>
      </c>
      <c r="G2" s="132">
        <f>F2</f>
        <v>2016</v>
      </c>
      <c r="H2" s="132">
        <f>G2+1</f>
        <v>2017</v>
      </c>
      <c r="I2" s="132">
        <f>H2</f>
        <v>2017</v>
      </c>
      <c r="J2" s="132">
        <f>I2+1</f>
        <v>2018</v>
      </c>
      <c r="K2" s="132">
        <f>J2</f>
        <v>2018</v>
      </c>
    </row>
    <row r="3" spans="1:19" ht="45" x14ac:dyDescent="0.25">
      <c r="C3" s="87" t="s">
        <v>172</v>
      </c>
      <c r="D3" s="133" t="s">
        <v>160</v>
      </c>
      <c r="E3" s="87" t="s">
        <v>162</v>
      </c>
      <c r="F3" s="133" t="s">
        <v>161</v>
      </c>
      <c r="G3" s="87" t="s">
        <v>163</v>
      </c>
      <c r="H3" s="133" t="s">
        <v>184</v>
      </c>
      <c r="I3" s="87" t="s">
        <v>185</v>
      </c>
      <c r="J3" s="133" t="s">
        <v>186</v>
      </c>
      <c r="K3" s="87" t="s">
        <v>187</v>
      </c>
    </row>
    <row r="4" spans="1:19" x14ac:dyDescent="0.25">
      <c r="A4" s="8" t="s">
        <v>21</v>
      </c>
      <c r="D4" s="89"/>
      <c r="F4" s="89"/>
      <c r="H4" s="89"/>
      <c r="J4" s="89"/>
    </row>
    <row r="5" spans="1:19" x14ac:dyDescent="0.25">
      <c r="B5" t="s">
        <v>87</v>
      </c>
      <c r="C5" s="12"/>
      <c r="D5" s="118"/>
      <c r="E5" s="12"/>
      <c r="F5" s="118"/>
      <c r="G5" s="12"/>
      <c r="H5" s="118"/>
      <c r="I5" s="12"/>
      <c r="J5" s="118"/>
      <c r="K5" s="12"/>
      <c r="L5" s="12"/>
      <c r="M5" s="12"/>
      <c r="N5" s="12"/>
      <c r="O5" s="12"/>
      <c r="P5" s="12"/>
      <c r="Q5" s="12"/>
      <c r="R5" s="12"/>
      <c r="S5" s="12"/>
    </row>
    <row r="6" spans="1:19" x14ac:dyDescent="0.25">
      <c r="B6" t="s">
        <v>88</v>
      </c>
      <c r="C6" s="12"/>
      <c r="D6" s="118"/>
      <c r="E6" s="12"/>
      <c r="F6" s="118"/>
      <c r="G6" s="12"/>
      <c r="H6" s="118"/>
      <c r="I6" s="12"/>
      <c r="J6" s="118"/>
      <c r="K6" s="12"/>
      <c r="L6" s="12"/>
      <c r="M6" s="12"/>
      <c r="N6" s="12"/>
      <c r="O6" s="12"/>
      <c r="P6" s="12"/>
      <c r="Q6" s="12"/>
      <c r="R6" s="12"/>
      <c r="S6" s="12"/>
    </row>
    <row r="7" spans="1:19" x14ac:dyDescent="0.25">
      <c r="B7" t="s">
        <v>89</v>
      </c>
      <c r="C7" s="12"/>
      <c r="D7" s="118"/>
      <c r="E7" s="12">
        <f>C7+D7</f>
        <v>0</v>
      </c>
      <c r="F7" s="118"/>
      <c r="G7" s="12">
        <f>E7+F7</f>
        <v>0</v>
      </c>
      <c r="H7" s="118"/>
      <c r="I7" s="12">
        <f>G7+H7</f>
        <v>0</v>
      </c>
      <c r="J7" s="118"/>
      <c r="K7" s="12">
        <f>I7+J7</f>
        <v>0</v>
      </c>
      <c r="L7" s="12"/>
      <c r="M7" s="12"/>
      <c r="N7" s="12"/>
      <c r="O7" s="12"/>
      <c r="P7" s="12"/>
      <c r="Q7" s="12"/>
      <c r="R7" s="12"/>
      <c r="S7" s="12"/>
    </row>
    <row r="8" spans="1:19" x14ac:dyDescent="0.25">
      <c r="B8" t="s">
        <v>34</v>
      </c>
      <c r="C8" s="117">
        <v>0</v>
      </c>
      <c r="D8" s="118"/>
      <c r="E8" s="12">
        <f>C8+D8</f>
        <v>0</v>
      </c>
      <c r="F8" s="118"/>
      <c r="G8" s="12">
        <f>E8+F8</f>
        <v>0</v>
      </c>
      <c r="H8" s="118"/>
      <c r="I8" s="12">
        <f>G8+H8</f>
        <v>0</v>
      </c>
      <c r="J8" s="118"/>
      <c r="K8" s="12">
        <f>I8+J8</f>
        <v>0</v>
      </c>
      <c r="L8" s="12"/>
      <c r="M8" s="12"/>
      <c r="N8" s="12"/>
      <c r="O8" s="12"/>
      <c r="P8" s="12"/>
      <c r="Q8" s="12"/>
      <c r="R8" s="12"/>
      <c r="S8" s="12"/>
    </row>
    <row r="9" spans="1:19" x14ac:dyDescent="0.25">
      <c r="B9" s="93" t="s">
        <v>92</v>
      </c>
      <c r="C9" s="91">
        <f>SUM(C5:C8)</f>
        <v>0</v>
      </c>
      <c r="D9" s="92">
        <f t="shared" ref="D9:G9" si="0">SUM(D5:D8)</f>
        <v>0</v>
      </c>
      <c r="E9" s="91">
        <f t="shared" si="0"/>
        <v>0</v>
      </c>
      <c r="F9" s="92">
        <f t="shared" si="0"/>
        <v>0</v>
      </c>
      <c r="G9" s="91">
        <f t="shared" si="0"/>
        <v>0</v>
      </c>
      <c r="H9" s="92">
        <f t="shared" ref="H9:K9" si="1">SUM(H5:H8)</f>
        <v>0</v>
      </c>
      <c r="I9" s="91">
        <f t="shared" si="1"/>
        <v>0</v>
      </c>
      <c r="J9" s="92">
        <f t="shared" si="1"/>
        <v>0</v>
      </c>
      <c r="K9" s="91">
        <f t="shared" si="1"/>
        <v>0</v>
      </c>
      <c r="L9" s="12"/>
      <c r="M9" s="12"/>
      <c r="N9" s="12"/>
      <c r="O9" s="12"/>
      <c r="P9" s="12"/>
      <c r="Q9" s="12"/>
      <c r="R9" s="12"/>
      <c r="S9" s="12"/>
    </row>
    <row r="10" spans="1:19" x14ac:dyDescent="0.25">
      <c r="B10" s="33"/>
      <c r="C10" s="12"/>
      <c r="D10" s="90"/>
      <c r="E10" s="12"/>
      <c r="F10" s="90"/>
      <c r="G10" s="12"/>
      <c r="H10" s="90"/>
      <c r="I10" s="12"/>
      <c r="J10" s="90"/>
      <c r="K10" s="12"/>
      <c r="L10" s="12"/>
      <c r="M10" s="12"/>
      <c r="N10" s="12"/>
      <c r="O10" s="12"/>
      <c r="P10" s="12"/>
      <c r="Q10" s="12"/>
      <c r="R10" s="12"/>
      <c r="S10" s="12"/>
    </row>
    <row r="11" spans="1:19" x14ac:dyDescent="0.25">
      <c r="A11" s="8" t="s">
        <v>26</v>
      </c>
      <c r="C11" s="12"/>
      <c r="D11" s="90"/>
      <c r="E11" s="12"/>
      <c r="F11" s="90"/>
      <c r="G11" s="12"/>
      <c r="H11" s="90"/>
      <c r="I11" s="12"/>
      <c r="J11" s="90"/>
      <c r="K11" s="12"/>
      <c r="L11" s="12"/>
      <c r="M11" s="12"/>
      <c r="N11" s="12"/>
      <c r="O11" s="12"/>
      <c r="P11" s="12"/>
      <c r="Q11" s="12"/>
      <c r="R11" s="12"/>
      <c r="S11" s="12"/>
    </row>
    <row r="12" spans="1:19" x14ac:dyDescent="0.25">
      <c r="B12" t="s">
        <v>87</v>
      </c>
      <c r="C12" s="12"/>
      <c r="D12" s="118"/>
      <c r="E12" s="12">
        <f>C12+D12</f>
        <v>0</v>
      </c>
      <c r="F12" s="118"/>
      <c r="G12" s="12">
        <f>E12+F12</f>
        <v>0</v>
      </c>
      <c r="H12" s="118"/>
      <c r="I12" s="12">
        <f>G12+H12</f>
        <v>0</v>
      </c>
      <c r="J12" s="118"/>
      <c r="K12" s="12">
        <f>I12+J12</f>
        <v>0</v>
      </c>
      <c r="L12" s="12"/>
      <c r="M12" s="12"/>
      <c r="N12" s="12"/>
      <c r="O12" s="12"/>
      <c r="P12" s="12"/>
      <c r="Q12" s="12"/>
      <c r="R12" s="12"/>
      <c r="S12" s="12"/>
    </row>
    <row r="13" spans="1:19" x14ac:dyDescent="0.25">
      <c r="B13" t="s">
        <v>88</v>
      </c>
      <c r="C13" s="12"/>
      <c r="D13" s="118"/>
      <c r="E13" s="12"/>
      <c r="F13" s="118"/>
      <c r="G13" s="12"/>
      <c r="H13" s="118"/>
      <c r="I13" s="12"/>
      <c r="J13" s="118"/>
      <c r="K13" s="12"/>
      <c r="L13" s="12"/>
      <c r="M13" s="12"/>
      <c r="N13" s="12"/>
      <c r="O13" s="12"/>
      <c r="P13" s="12"/>
      <c r="Q13" s="12"/>
      <c r="R13" s="12"/>
      <c r="S13" s="12"/>
    </row>
    <row r="14" spans="1:19" x14ac:dyDescent="0.25">
      <c r="B14" t="s">
        <v>89</v>
      </c>
      <c r="C14" s="12"/>
      <c r="D14" s="118"/>
      <c r="E14" s="12"/>
      <c r="F14" s="118"/>
      <c r="G14" s="12"/>
      <c r="H14" s="118"/>
      <c r="I14" s="12"/>
      <c r="J14" s="118"/>
      <c r="K14" s="12"/>
      <c r="L14" s="12"/>
      <c r="M14" s="12"/>
      <c r="N14" s="12"/>
      <c r="O14" s="12"/>
      <c r="P14" s="12"/>
      <c r="Q14" s="12"/>
      <c r="R14" s="12"/>
      <c r="S14" s="12"/>
    </row>
    <row r="15" spans="1:19" x14ac:dyDescent="0.25">
      <c r="B15" s="93" t="s">
        <v>92</v>
      </c>
      <c r="C15" s="91">
        <f t="shared" ref="C15:K15" si="2">SUM(C12:C14)</f>
        <v>0</v>
      </c>
      <c r="D15" s="92">
        <f t="shared" si="2"/>
        <v>0</v>
      </c>
      <c r="E15" s="91">
        <f t="shared" si="2"/>
        <v>0</v>
      </c>
      <c r="F15" s="92">
        <f t="shared" si="2"/>
        <v>0</v>
      </c>
      <c r="G15" s="91">
        <f t="shared" si="2"/>
        <v>0</v>
      </c>
      <c r="H15" s="92">
        <f t="shared" si="2"/>
        <v>0</v>
      </c>
      <c r="I15" s="91">
        <f t="shared" si="2"/>
        <v>0</v>
      </c>
      <c r="J15" s="92">
        <f t="shared" si="2"/>
        <v>0</v>
      </c>
      <c r="K15" s="91">
        <f t="shared" si="2"/>
        <v>0</v>
      </c>
      <c r="L15" s="12"/>
      <c r="M15" s="12"/>
      <c r="N15" s="12"/>
      <c r="O15" s="12"/>
      <c r="P15" s="12"/>
      <c r="Q15" s="12"/>
      <c r="R15" s="12"/>
      <c r="S15" s="12"/>
    </row>
    <row r="16" spans="1:19" x14ac:dyDescent="0.25">
      <c r="B16" s="33"/>
      <c r="C16" s="12"/>
      <c r="D16" s="90"/>
      <c r="E16" s="12"/>
      <c r="F16" s="90"/>
      <c r="G16" s="12"/>
      <c r="H16" s="90"/>
      <c r="I16" s="12"/>
      <c r="J16" s="90"/>
      <c r="K16" s="12"/>
      <c r="L16" s="12"/>
      <c r="M16" s="12"/>
      <c r="N16" s="12"/>
      <c r="O16" s="12"/>
      <c r="P16" s="12"/>
      <c r="Q16" s="12"/>
      <c r="R16" s="12"/>
      <c r="S16" s="12"/>
    </row>
    <row r="17" spans="1:19" x14ac:dyDescent="0.25">
      <c r="A17" s="8" t="s">
        <v>90</v>
      </c>
      <c r="C17" s="117">
        <v>0</v>
      </c>
      <c r="D17" s="118"/>
      <c r="E17" s="12">
        <f>C17+D17</f>
        <v>0</v>
      </c>
      <c r="F17" s="118"/>
      <c r="G17" s="12">
        <f>E17+F17</f>
        <v>0</v>
      </c>
      <c r="H17" s="118"/>
      <c r="I17" s="12">
        <f>G17+H17</f>
        <v>0</v>
      </c>
      <c r="J17" s="118"/>
      <c r="K17" s="12">
        <f>I17+J17</f>
        <v>0</v>
      </c>
      <c r="L17" s="12"/>
      <c r="M17" s="12"/>
      <c r="N17" s="12"/>
      <c r="O17" s="12"/>
      <c r="P17" s="12"/>
      <c r="Q17" s="12"/>
      <c r="R17" s="12"/>
      <c r="S17" s="12"/>
    </row>
    <row r="18" spans="1:19" x14ac:dyDescent="0.25">
      <c r="C18" s="12"/>
      <c r="D18" s="90"/>
      <c r="E18" s="12"/>
      <c r="F18" s="90"/>
      <c r="G18" s="12"/>
      <c r="H18" s="90"/>
      <c r="I18" s="12"/>
      <c r="J18" s="90"/>
      <c r="K18" s="12"/>
      <c r="L18" s="12"/>
      <c r="M18" s="12"/>
      <c r="N18" s="12"/>
      <c r="O18" s="12"/>
      <c r="P18" s="12"/>
      <c r="Q18" s="12"/>
      <c r="R18" s="12"/>
      <c r="S18" s="12"/>
    </row>
    <row r="19" spans="1:19" x14ac:dyDescent="0.25">
      <c r="A19" s="8" t="s">
        <v>96</v>
      </c>
      <c r="C19" s="12"/>
      <c r="D19" s="90"/>
      <c r="E19" s="12"/>
      <c r="F19" s="90"/>
      <c r="G19" s="12"/>
      <c r="H19" s="90"/>
      <c r="I19" s="12"/>
      <c r="J19" s="90"/>
      <c r="K19" s="12"/>
      <c r="L19" s="12"/>
      <c r="M19" s="12"/>
      <c r="N19" s="12"/>
      <c r="O19" s="12"/>
      <c r="P19" s="12"/>
      <c r="Q19" s="12"/>
      <c r="R19" s="12"/>
      <c r="S19" s="12"/>
    </row>
    <row r="20" spans="1:19" x14ac:dyDescent="0.25">
      <c r="A20" s="8"/>
      <c r="B20" t="s">
        <v>93</v>
      </c>
      <c r="C20" s="117">
        <v>0</v>
      </c>
      <c r="E20" s="117">
        <v>0</v>
      </c>
      <c r="G20" s="117">
        <v>0</v>
      </c>
      <c r="I20" s="117">
        <v>0</v>
      </c>
      <c r="K20" s="117">
        <v>0</v>
      </c>
      <c r="L20" s="12"/>
      <c r="M20" s="12"/>
      <c r="N20" s="12"/>
      <c r="O20" s="12"/>
      <c r="P20" s="12"/>
      <c r="Q20" s="12"/>
      <c r="R20" s="12"/>
      <c r="S20" s="12"/>
    </row>
    <row r="21" spans="1:19" x14ac:dyDescent="0.25">
      <c r="B21" t="s">
        <v>94</v>
      </c>
      <c r="C21" s="117">
        <v>0</v>
      </c>
      <c r="E21" s="117">
        <v>0</v>
      </c>
      <c r="G21" s="117">
        <v>0</v>
      </c>
      <c r="I21" s="117">
        <v>0</v>
      </c>
      <c r="K21" s="117">
        <v>0</v>
      </c>
      <c r="L21" s="12"/>
      <c r="M21" s="12"/>
      <c r="N21" s="12"/>
      <c r="O21" s="12"/>
      <c r="P21" s="12"/>
      <c r="Q21" s="12"/>
      <c r="R21" s="12"/>
      <c r="S21" s="12"/>
    </row>
    <row r="22" spans="1:19" x14ac:dyDescent="0.25">
      <c r="B22" s="93" t="s">
        <v>92</v>
      </c>
      <c r="C22" s="91">
        <f>SUM(C20:C21)</f>
        <v>0</v>
      </c>
      <c r="E22" s="91">
        <f t="shared" ref="E22:G22" si="3">SUM(E20:E21)</f>
        <v>0</v>
      </c>
      <c r="G22" s="91">
        <f t="shared" si="3"/>
        <v>0</v>
      </c>
      <c r="I22" s="91">
        <f t="shared" ref="I22" si="4">SUM(I20:I21)</f>
        <v>0</v>
      </c>
      <c r="K22" s="91">
        <f t="shared" ref="K22" si="5">SUM(K20:K21)</f>
        <v>0</v>
      </c>
      <c r="L22" s="12"/>
      <c r="M22" s="12"/>
      <c r="N22" s="12"/>
      <c r="O22" s="12"/>
      <c r="P22" s="12"/>
      <c r="Q22" s="12"/>
      <c r="R22" s="12"/>
      <c r="S22" s="12"/>
    </row>
    <row r="23" spans="1:19" x14ac:dyDescent="0.25">
      <c r="C23" s="12"/>
      <c r="D23" s="90"/>
      <c r="E23" s="12"/>
      <c r="F23" s="12"/>
      <c r="G23" s="12"/>
      <c r="H23" s="12"/>
      <c r="I23" s="12"/>
      <c r="J23" s="12"/>
      <c r="K23" s="12"/>
      <c r="L23" s="12"/>
      <c r="M23" s="12"/>
      <c r="N23" s="12"/>
      <c r="O23" s="12"/>
      <c r="P23" s="12"/>
      <c r="Q23" s="12"/>
      <c r="R23" s="12"/>
      <c r="S23" s="12"/>
    </row>
    <row r="24" spans="1:19" x14ac:dyDescent="0.25">
      <c r="C24" s="12"/>
      <c r="D24" s="90"/>
      <c r="E24" s="12"/>
      <c r="F24" s="12"/>
      <c r="G24" s="12"/>
      <c r="H24" s="12"/>
      <c r="I24" s="12"/>
      <c r="J24" s="12"/>
      <c r="K24" s="12"/>
      <c r="L24" s="12"/>
      <c r="M24" s="12"/>
      <c r="N24" s="12"/>
      <c r="O24" s="12"/>
      <c r="P24" s="12"/>
      <c r="Q24" s="12"/>
      <c r="R24" s="12"/>
      <c r="S24" s="12"/>
    </row>
    <row r="25" spans="1:19" x14ac:dyDescent="0.25">
      <c r="B25" s="33" t="s">
        <v>100</v>
      </c>
      <c r="C25" s="12">
        <f>C9+C15+C17+C22</f>
        <v>0</v>
      </c>
      <c r="D25" s="12"/>
      <c r="E25" s="12">
        <f>C17-(+D9+D15+E20+E21+E17)</f>
        <v>0</v>
      </c>
      <c r="F25" s="12"/>
      <c r="G25" s="12">
        <f>E17-(+F9+F15+G20+G21+G17)</f>
        <v>0</v>
      </c>
      <c r="H25" s="12"/>
      <c r="I25" s="12">
        <f>G17-(+H9+H15+I20+I21+I17)</f>
        <v>0</v>
      </c>
      <c r="J25" s="12"/>
      <c r="K25" s="12">
        <f>I17-(+J9+J15+K20+K21+K17)</f>
        <v>0</v>
      </c>
      <c r="L25" s="12"/>
      <c r="M25" s="12"/>
      <c r="N25" s="12"/>
      <c r="O25" s="12"/>
      <c r="P25" s="12"/>
      <c r="Q25" s="12"/>
      <c r="R25" s="12"/>
      <c r="S25" s="12"/>
    </row>
    <row r="26" spans="1:19" x14ac:dyDescent="0.25">
      <c r="C26" s="12"/>
      <c r="D26" s="12"/>
      <c r="E26" s="12"/>
      <c r="F26" s="12"/>
      <c r="G26" s="12">
        <f>E25-G25</f>
        <v>0</v>
      </c>
      <c r="H26" s="12"/>
      <c r="I26" s="12">
        <f>G25-I25</f>
        <v>0</v>
      </c>
      <c r="J26" s="12"/>
      <c r="K26" s="12">
        <f>I25-K25</f>
        <v>0</v>
      </c>
      <c r="L26" s="12"/>
      <c r="M26" s="12"/>
      <c r="N26" s="12"/>
      <c r="O26" s="12"/>
      <c r="P26" s="12"/>
      <c r="Q26" s="12"/>
      <c r="R26" s="12"/>
      <c r="S26" s="12"/>
    </row>
    <row r="27" spans="1:19" x14ac:dyDescent="0.25">
      <c r="C27" s="12"/>
      <c r="D27" s="12"/>
      <c r="E27" s="12"/>
      <c r="F27" s="12"/>
      <c r="G27" s="12"/>
      <c r="H27" s="12"/>
      <c r="I27" s="12"/>
      <c r="J27" s="12"/>
      <c r="K27" s="12"/>
      <c r="L27" s="12"/>
      <c r="M27" s="12"/>
      <c r="N27" s="12"/>
      <c r="O27" s="12"/>
      <c r="P27" s="12"/>
      <c r="Q27" s="12"/>
      <c r="R27" s="12"/>
      <c r="S27" s="12"/>
    </row>
    <row r="28" spans="1:19" x14ac:dyDescent="0.25">
      <c r="C28" s="12"/>
      <c r="D28" s="12"/>
      <c r="E28" s="12"/>
      <c r="F28" s="12"/>
      <c r="G28" s="12"/>
      <c r="H28" s="12"/>
      <c r="I28" s="12"/>
      <c r="J28" s="12"/>
      <c r="K28" s="12"/>
      <c r="L28" s="12"/>
      <c r="M28" s="12"/>
      <c r="N28" s="12"/>
      <c r="O28" s="12"/>
      <c r="P28" s="12"/>
      <c r="Q28" s="12"/>
      <c r="R28" s="12"/>
      <c r="S28" s="12"/>
    </row>
    <row r="29" spans="1:19" x14ac:dyDescent="0.25">
      <c r="C29" s="12"/>
      <c r="D29" s="12"/>
      <c r="E29" s="12"/>
      <c r="F29" s="12"/>
      <c r="G29" s="12"/>
      <c r="H29" s="12"/>
      <c r="I29" s="12"/>
      <c r="J29" s="12"/>
      <c r="K29" s="12"/>
      <c r="L29" s="12"/>
      <c r="M29" s="12"/>
      <c r="N29" s="12"/>
      <c r="O29" s="12"/>
      <c r="P29" s="12"/>
      <c r="Q29" s="12"/>
      <c r="R29" s="12"/>
      <c r="S29" s="12"/>
    </row>
    <row r="30" spans="1:19" x14ac:dyDescent="0.25">
      <c r="C30" s="12"/>
      <c r="D30" s="12"/>
      <c r="E30" s="12"/>
      <c r="F30" s="12"/>
      <c r="G30" s="12"/>
      <c r="H30" s="12"/>
      <c r="I30" s="12"/>
      <c r="J30" s="12"/>
      <c r="K30" s="12"/>
      <c r="L30" s="12"/>
      <c r="M30" s="12"/>
      <c r="N30" s="12"/>
      <c r="O30" s="12"/>
      <c r="P30" s="12"/>
      <c r="Q30" s="12"/>
      <c r="R30" s="12"/>
      <c r="S30" s="12"/>
    </row>
    <row r="31" spans="1:19" x14ac:dyDescent="0.25">
      <c r="C31" s="12"/>
      <c r="D31" s="12"/>
      <c r="E31" s="12"/>
      <c r="F31" s="12"/>
      <c r="G31" s="12"/>
      <c r="H31" s="12"/>
      <c r="I31" s="12"/>
      <c r="J31" s="12"/>
      <c r="K31" s="12"/>
      <c r="L31" s="12"/>
      <c r="M31" s="12"/>
      <c r="N31" s="12"/>
      <c r="O31" s="12"/>
      <c r="P31" s="12"/>
      <c r="Q31" s="12"/>
      <c r="R31" s="12"/>
      <c r="S31" s="12"/>
    </row>
    <row r="32" spans="1:19" x14ac:dyDescent="0.25">
      <c r="C32" s="12"/>
      <c r="D32" s="12"/>
      <c r="E32" s="12"/>
      <c r="F32" s="12"/>
      <c r="G32" s="12"/>
      <c r="H32" s="12"/>
      <c r="I32" s="12"/>
      <c r="J32" s="12"/>
      <c r="K32" s="12"/>
      <c r="L32" s="12"/>
      <c r="M32" s="12"/>
      <c r="N32" s="12"/>
      <c r="O32" s="12"/>
      <c r="P32" s="12"/>
      <c r="Q32" s="12"/>
      <c r="R32" s="12"/>
      <c r="S32" s="12"/>
    </row>
    <row r="33" spans="3:19" x14ac:dyDescent="0.25">
      <c r="C33" s="12"/>
      <c r="D33" s="12"/>
      <c r="E33" s="12"/>
      <c r="F33" s="12"/>
      <c r="G33" s="12"/>
      <c r="H33" s="12"/>
      <c r="I33" s="12"/>
      <c r="J33" s="12"/>
      <c r="K33" s="12"/>
      <c r="L33" s="12"/>
      <c r="M33" s="12"/>
      <c r="N33" s="12"/>
      <c r="O33" s="12"/>
      <c r="P33" s="12"/>
      <c r="Q33" s="12"/>
      <c r="R33" s="12"/>
      <c r="S33" s="12"/>
    </row>
    <row r="34" spans="3:19" x14ac:dyDescent="0.25">
      <c r="C34" s="12"/>
      <c r="D34" s="12"/>
      <c r="E34" s="12"/>
      <c r="F34" s="12"/>
      <c r="G34" s="12"/>
      <c r="H34" s="12"/>
      <c r="I34" s="12"/>
      <c r="J34" s="12"/>
      <c r="K34" s="12"/>
      <c r="L34" s="12"/>
      <c r="M34" s="12"/>
      <c r="N34" s="12"/>
      <c r="O34" s="12"/>
      <c r="P34" s="12"/>
      <c r="Q34" s="12"/>
      <c r="R34" s="12"/>
      <c r="S34" s="12"/>
    </row>
    <row r="35" spans="3:19" x14ac:dyDescent="0.25">
      <c r="C35" s="12"/>
      <c r="D35" s="12"/>
      <c r="E35" s="12"/>
      <c r="F35" s="12"/>
      <c r="G35" s="12"/>
      <c r="H35" s="12"/>
      <c r="I35" s="12"/>
      <c r="J35" s="12"/>
      <c r="K35" s="12"/>
      <c r="L35" s="12"/>
      <c r="M35" s="12"/>
      <c r="N35" s="12"/>
      <c r="O35" s="12"/>
      <c r="P35" s="12"/>
      <c r="Q35" s="12"/>
      <c r="R35" s="12"/>
      <c r="S35" s="12"/>
    </row>
    <row r="36" spans="3:19" x14ac:dyDescent="0.25">
      <c r="C36" s="12"/>
      <c r="D36" s="12"/>
      <c r="E36" s="12"/>
      <c r="F36" s="12"/>
      <c r="G36" s="12"/>
      <c r="H36" s="12"/>
      <c r="I36" s="12"/>
      <c r="J36" s="12"/>
      <c r="K36" s="12"/>
      <c r="L36" s="12"/>
      <c r="M36" s="12"/>
      <c r="N36" s="12"/>
      <c r="O36" s="12"/>
      <c r="P36" s="12"/>
      <c r="Q36" s="12"/>
      <c r="R36" s="12"/>
      <c r="S36" s="12"/>
    </row>
  </sheetData>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32"/>
  <sheetViews>
    <sheetView workbookViewId="0">
      <pane xSplit="1" ySplit="11" topLeftCell="B12" activePane="bottomRight" state="frozen"/>
      <selection pane="topRight" activeCell="B1" sqref="B1"/>
      <selection pane="bottomLeft" activeCell="A11" sqref="A11"/>
      <selection pane="bottomRight" activeCell="B12" sqref="B12"/>
    </sheetView>
  </sheetViews>
  <sheetFormatPr defaultColWidth="9.140625" defaultRowHeight="17.100000000000001" customHeight="1" outlineLevelRow="1" x14ac:dyDescent="0.25"/>
  <cols>
    <col min="1" max="1" width="24" style="97" bestFit="1" customWidth="1"/>
    <col min="2" max="2" width="11.28515625" style="97" bestFit="1" customWidth="1"/>
    <col min="3" max="8" width="9.140625" style="97"/>
    <col min="9" max="9" width="12.140625" style="97" customWidth="1"/>
    <col min="10" max="10" width="4.28515625" style="98" customWidth="1"/>
    <col min="11" max="11" width="16.42578125" style="97" customWidth="1"/>
    <col min="12" max="16384" width="9.140625" style="97"/>
  </cols>
  <sheetData>
    <row r="1" spans="1:11" ht="17.100000000000001" customHeight="1" outlineLevel="1" x14ac:dyDescent="0.25">
      <c r="A1" s="123" t="s">
        <v>143</v>
      </c>
      <c r="B1" s="124" t="s">
        <v>147</v>
      </c>
    </row>
    <row r="2" spans="1:11" ht="17.100000000000001" customHeight="1" outlineLevel="1" x14ac:dyDescent="0.25">
      <c r="B2" s="124" t="s">
        <v>144</v>
      </c>
    </row>
    <row r="3" spans="1:11" ht="17.100000000000001" customHeight="1" outlineLevel="1" x14ac:dyDescent="0.25">
      <c r="B3" s="124" t="s">
        <v>145</v>
      </c>
    </row>
    <row r="4" spans="1:11" ht="17.100000000000001" customHeight="1" outlineLevel="1" x14ac:dyDescent="0.25">
      <c r="B4" s="124" t="s">
        <v>149</v>
      </c>
    </row>
    <row r="5" spans="1:11" ht="17.100000000000001" customHeight="1" outlineLevel="1" x14ac:dyDescent="0.25">
      <c r="B5" s="124" t="s">
        <v>150</v>
      </c>
    </row>
    <row r="6" spans="1:11" ht="17.100000000000001" customHeight="1" outlineLevel="1" x14ac:dyDescent="0.25">
      <c r="B6" s="124" t="s">
        <v>151</v>
      </c>
    </row>
    <row r="7" spans="1:11" ht="17.100000000000001" customHeight="1" outlineLevel="1" x14ac:dyDescent="0.25">
      <c r="B7" s="124" t="s">
        <v>148</v>
      </c>
    </row>
    <row r="9" spans="1:11" ht="17.100000000000001" customHeight="1" x14ac:dyDescent="0.25">
      <c r="B9" s="144" t="s">
        <v>32</v>
      </c>
      <c r="C9" s="145"/>
      <c r="D9" s="145"/>
      <c r="E9" s="145"/>
      <c r="F9" s="145"/>
      <c r="G9" s="145"/>
      <c r="H9" s="145"/>
      <c r="I9" s="146"/>
    </row>
    <row r="10" spans="1:11" ht="26.25" customHeight="1" x14ac:dyDescent="0.25">
      <c r="B10" s="99" t="s">
        <v>173</v>
      </c>
      <c r="C10" s="100" t="s">
        <v>174</v>
      </c>
      <c r="D10" s="100" t="s">
        <v>175</v>
      </c>
      <c r="E10" s="100" t="s">
        <v>176</v>
      </c>
      <c r="F10" s="100" t="s">
        <v>177</v>
      </c>
      <c r="G10" s="100" t="s">
        <v>178</v>
      </c>
      <c r="H10" s="100" t="s">
        <v>179</v>
      </c>
      <c r="I10" s="100" t="s">
        <v>181</v>
      </c>
      <c r="K10" s="107" t="s">
        <v>180</v>
      </c>
    </row>
    <row r="11" spans="1:11" ht="60" x14ac:dyDescent="0.25">
      <c r="A11" s="99" t="s">
        <v>95</v>
      </c>
      <c r="B11" s="156">
        <v>2015</v>
      </c>
      <c r="C11" s="134">
        <v>2016</v>
      </c>
      <c r="D11" s="134">
        <v>2017</v>
      </c>
      <c r="E11" s="134">
        <v>2018</v>
      </c>
      <c r="F11" s="134">
        <v>2019</v>
      </c>
      <c r="G11" s="134">
        <v>2020</v>
      </c>
      <c r="H11" s="134">
        <v>2021</v>
      </c>
      <c r="I11" s="99" t="s">
        <v>97</v>
      </c>
      <c r="K11" s="99" t="s">
        <v>152</v>
      </c>
    </row>
    <row r="12" spans="1:11" ht="15" x14ac:dyDescent="0.25">
      <c r="A12" s="101" t="s">
        <v>146</v>
      </c>
      <c r="B12" s="102">
        <v>0</v>
      </c>
      <c r="C12" s="102">
        <v>0</v>
      </c>
      <c r="D12" s="102"/>
      <c r="E12" s="102"/>
      <c r="F12" s="102"/>
      <c r="G12" s="102"/>
      <c r="H12" s="102"/>
      <c r="I12" s="103"/>
    </row>
    <row r="13" spans="1:11" ht="30" x14ac:dyDescent="0.25">
      <c r="A13" s="125" t="s">
        <v>153</v>
      </c>
      <c r="B13" s="105">
        <v>0</v>
      </c>
      <c r="C13" s="105">
        <v>0</v>
      </c>
      <c r="D13" s="105"/>
      <c r="E13" s="105"/>
      <c r="F13" s="105"/>
      <c r="G13" s="105"/>
      <c r="H13" s="105"/>
      <c r="I13" s="105">
        <f>SUM(B13:H13)</f>
        <v>0</v>
      </c>
      <c r="J13"/>
      <c r="K13" s="106">
        <f>I13</f>
        <v>0</v>
      </c>
    </row>
    <row r="14" spans="1:11" ht="17.100000000000001" customHeight="1" x14ac:dyDescent="0.25">
      <c r="A14" s="157">
        <v>2015</v>
      </c>
      <c r="B14" s="108">
        <v>0</v>
      </c>
      <c r="C14" s="116"/>
      <c r="D14" s="116"/>
      <c r="E14" s="116"/>
      <c r="F14" s="116"/>
      <c r="G14" s="116"/>
      <c r="H14" s="116"/>
      <c r="I14" s="108">
        <f>SUM(B14:H14)</f>
        <v>0</v>
      </c>
      <c r="K14" s="106">
        <f>K13-I14</f>
        <v>0</v>
      </c>
    </row>
    <row r="15" spans="1:11" ht="17.100000000000001" customHeight="1" x14ac:dyDescent="0.25">
      <c r="A15" s="107">
        <v>2016</v>
      </c>
      <c r="B15" s="108">
        <v>0</v>
      </c>
      <c r="C15" s="108">
        <v>0</v>
      </c>
      <c r="D15" s="116"/>
      <c r="E15" s="116"/>
      <c r="F15" s="116"/>
      <c r="G15" s="116"/>
      <c r="H15" s="116"/>
      <c r="I15" s="108">
        <f>SUM(B15:H15)</f>
        <v>0</v>
      </c>
      <c r="K15" s="106">
        <f>$K$13-SUM(I$14:I15)</f>
        <v>0</v>
      </c>
    </row>
    <row r="16" spans="1:11" ht="17.100000000000001" customHeight="1" x14ac:dyDescent="0.25">
      <c r="A16" s="107">
        <v>2017</v>
      </c>
      <c r="B16" s="108">
        <v>0</v>
      </c>
      <c r="C16" s="108">
        <v>0</v>
      </c>
      <c r="D16" s="108"/>
      <c r="E16" s="116"/>
      <c r="F16" s="116"/>
      <c r="G16" s="116"/>
      <c r="H16" s="116"/>
      <c r="I16" s="108">
        <f t="shared" ref="I16:I29" si="0">SUM(B16:H16)</f>
        <v>0</v>
      </c>
      <c r="K16" s="106">
        <f>$K$13-SUM(I$14:I16)</f>
        <v>0</v>
      </c>
    </row>
    <row r="17" spans="1:11" ht="17.100000000000001" customHeight="1" x14ac:dyDescent="0.25">
      <c r="A17" s="107">
        <v>2018</v>
      </c>
      <c r="B17" s="108">
        <v>0</v>
      </c>
      <c r="C17" s="108">
        <v>0</v>
      </c>
      <c r="D17" s="108"/>
      <c r="E17" s="108"/>
      <c r="F17" s="116"/>
      <c r="G17" s="116"/>
      <c r="H17" s="116"/>
      <c r="I17" s="108">
        <f t="shared" si="0"/>
        <v>0</v>
      </c>
      <c r="K17" s="106">
        <f>$K$13-SUM(I$14:I17)</f>
        <v>0</v>
      </c>
    </row>
    <row r="18" spans="1:11" ht="17.100000000000001" customHeight="1" x14ac:dyDescent="0.25">
      <c r="A18" s="107">
        <v>2019</v>
      </c>
      <c r="B18" s="108">
        <v>0</v>
      </c>
      <c r="C18" s="108">
        <v>0</v>
      </c>
      <c r="D18" s="108"/>
      <c r="E18" s="108"/>
      <c r="F18" s="108"/>
      <c r="G18" s="116"/>
      <c r="H18" s="116"/>
      <c r="I18" s="108">
        <f t="shared" si="0"/>
        <v>0</v>
      </c>
      <c r="K18" s="106">
        <f>$K$13-SUM(I$14:I18)</f>
        <v>0</v>
      </c>
    </row>
    <row r="19" spans="1:11" ht="17.100000000000001" customHeight="1" x14ac:dyDescent="0.25">
      <c r="A19" s="107">
        <v>2020</v>
      </c>
      <c r="B19" s="108">
        <v>0</v>
      </c>
      <c r="C19" s="108">
        <v>0</v>
      </c>
      <c r="D19" s="108"/>
      <c r="E19" s="108"/>
      <c r="F19" s="108"/>
      <c r="G19" s="108"/>
      <c r="H19" s="116"/>
      <c r="I19" s="108">
        <f t="shared" si="0"/>
        <v>0</v>
      </c>
      <c r="K19" s="106">
        <f>$K$13-SUM(I$14:I19)</f>
        <v>0</v>
      </c>
    </row>
    <row r="20" spans="1:11" ht="17.100000000000001" customHeight="1" x14ac:dyDescent="0.25">
      <c r="A20" s="107">
        <v>2021</v>
      </c>
      <c r="B20" s="108">
        <v>0</v>
      </c>
      <c r="C20" s="108">
        <v>0</v>
      </c>
      <c r="D20" s="108"/>
      <c r="E20" s="108"/>
      <c r="F20" s="108"/>
      <c r="G20" s="108"/>
      <c r="H20" s="108"/>
      <c r="I20" s="108">
        <f t="shared" si="0"/>
        <v>0</v>
      </c>
      <c r="K20" s="106">
        <f>$K$13-SUM(I$14:I20)</f>
        <v>0</v>
      </c>
    </row>
    <row r="21" spans="1:11" ht="17.100000000000001" customHeight="1" x14ac:dyDescent="0.25">
      <c r="A21" s="107">
        <v>2022</v>
      </c>
      <c r="B21" s="108">
        <v>0</v>
      </c>
      <c r="C21" s="108">
        <v>0</v>
      </c>
      <c r="D21" s="108"/>
      <c r="E21" s="108"/>
      <c r="F21" s="108"/>
      <c r="G21" s="108"/>
      <c r="H21" s="108"/>
      <c r="I21" s="108">
        <f t="shared" si="0"/>
        <v>0</v>
      </c>
      <c r="K21" s="106">
        <f>$K$13-SUM(I$14:I21)</f>
        <v>0</v>
      </c>
    </row>
    <row r="22" spans="1:11" ht="17.100000000000001" customHeight="1" x14ac:dyDescent="0.25">
      <c r="A22" s="107">
        <v>2023</v>
      </c>
      <c r="B22" s="108">
        <v>0</v>
      </c>
      <c r="C22" s="108">
        <v>0</v>
      </c>
      <c r="D22" s="108"/>
      <c r="E22" s="108"/>
      <c r="F22" s="108"/>
      <c r="G22" s="108"/>
      <c r="H22" s="108"/>
      <c r="I22" s="108">
        <f t="shared" si="0"/>
        <v>0</v>
      </c>
      <c r="K22" s="106">
        <f>$K$13-SUM(I$14:I22)</f>
        <v>0</v>
      </c>
    </row>
    <row r="23" spans="1:11" ht="17.100000000000001" customHeight="1" x14ac:dyDescent="0.25">
      <c r="A23" s="107">
        <v>2024</v>
      </c>
      <c r="B23" s="108">
        <v>0</v>
      </c>
      <c r="C23" s="108">
        <v>0</v>
      </c>
      <c r="D23" s="108"/>
      <c r="E23" s="108"/>
      <c r="F23" s="108"/>
      <c r="G23" s="108"/>
      <c r="H23" s="108"/>
      <c r="I23" s="108">
        <f t="shared" si="0"/>
        <v>0</v>
      </c>
      <c r="K23" s="106">
        <f>$K$13-SUM(I$14:I23)</f>
        <v>0</v>
      </c>
    </row>
    <row r="24" spans="1:11" ht="17.100000000000001" customHeight="1" x14ac:dyDescent="0.25">
      <c r="A24" s="107">
        <v>2025</v>
      </c>
      <c r="B24" s="108">
        <v>0</v>
      </c>
      <c r="C24" s="108">
        <v>0</v>
      </c>
      <c r="D24" s="108"/>
      <c r="E24" s="108"/>
      <c r="F24" s="108"/>
      <c r="G24" s="108"/>
      <c r="H24" s="108"/>
      <c r="I24" s="108">
        <f t="shared" si="0"/>
        <v>0</v>
      </c>
      <c r="K24" s="106">
        <f>$K$13-SUM(I$14:I24)</f>
        <v>0</v>
      </c>
    </row>
    <row r="25" spans="1:11" ht="17.100000000000001" customHeight="1" x14ac:dyDescent="0.25">
      <c r="A25" s="107">
        <v>2026</v>
      </c>
      <c r="B25" s="108"/>
      <c r="C25" s="108">
        <v>0</v>
      </c>
      <c r="D25" s="108"/>
      <c r="E25" s="108"/>
      <c r="F25" s="108"/>
      <c r="G25" s="108"/>
      <c r="H25" s="108"/>
      <c r="I25" s="108">
        <f t="shared" si="0"/>
        <v>0</v>
      </c>
      <c r="K25" s="106">
        <f>$K$13-SUM(I$14:I25)</f>
        <v>0</v>
      </c>
    </row>
    <row r="26" spans="1:11" ht="17.100000000000001" customHeight="1" x14ac:dyDescent="0.25">
      <c r="A26" s="107">
        <v>2027</v>
      </c>
      <c r="B26" s="108"/>
      <c r="C26" s="108"/>
      <c r="D26" s="108"/>
      <c r="E26" s="108"/>
      <c r="F26" s="108"/>
      <c r="G26" s="108"/>
      <c r="H26" s="108"/>
      <c r="I26" s="108">
        <f t="shared" si="0"/>
        <v>0</v>
      </c>
      <c r="K26" s="106">
        <f>$K$13-SUM(I$14:I26)</f>
        <v>0</v>
      </c>
    </row>
    <row r="27" spans="1:11" ht="17.100000000000001" customHeight="1" x14ac:dyDescent="0.25">
      <c r="A27" s="107">
        <v>2028</v>
      </c>
      <c r="B27" s="108"/>
      <c r="C27" s="108"/>
      <c r="D27" s="108"/>
      <c r="E27" s="108"/>
      <c r="F27" s="108"/>
      <c r="G27" s="108"/>
      <c r="H27" s="108"/>
      <c r="I27" s="108">
        <f t="shared" si="0"/>
        <v>0</v>
      </c>
      <c r="K27" s="106">
        <f>$K$13-SUM(I$14:I27)</f>
        <v>0</v>
      </c>
    </row>
    <row r="28" spans="1:11" ht="17.100000000000001" customHeight="1" x14ac:dyDescent="0.25">
      <c r="A28" s="107">
        <v>2029</v>
      </c>
      <c r="B28" s="108"/>
      <c r="C28" s="108"/>
      <c r="D28" s="108"/>
      <c r="E28" s="108"/>
      <c r="F28" s="108"/>
      <c r="G28" s="108"/>
      <c r="H28" s="108"/>
      <c r="I28" s="108">
        <f t="shared" si="0"/>
        <v>0</v>
      </c>
      <c r="K28" s="106">
        <f>$K$13-SUM(I$14:I28)</f>
        <v>0</v>
      </c>
    </row>
    <row r="29" spans="1:11" ht="17.100000000000001" customHeight="1" x14ac:dyDescent="0.25">
      <c r="A29" s="107">
        <v>2030</v>
      </c>
      <c r="B29" s="108"/>
      <c r="C29" s="108"/>
      <c r="D29" s="108"/>
      <c r="E29" s="108"/>
      <c r="F29" s="108"/>
      <c r="G29" s="108"/>
      <c r="H29" s="108"/>
      <c r="I29" s="108">
        <f t="shared" si="0"/>
        <v>0</v>
      </c>
      <c r="K29" s="106">
        <f>$K$13-SUM(I$14:I29)</f>
        <v>0</v>
      </c>
    </row>
    <row r="30" spans="1:11" ht="17.100000000000001" customHeight="1" x14ac:dyDescent="0.25">
      <c r="A30" s="96" t="s">
        <v>106</v>
      </c>
      <c r="B30" s="109">
        <f>B13-SUM(B14:B29)</f>
        <v>0</v>
      </c>
      <c r="C30" s="109">
        <f t="shared" ref="C30:I30" si="1">C13-SUM(C14:C29)</f>
        <v>0</v>
      </c>
      <c r="D30" s="109">
        <f t="shared" si="1"/>
        <v>0</v>
      </c>
      <c r="E30" s="109">
        <f t="shared" si="1"/>
        <v>0</v>
      </c>
      <c r="F30" s="109">
        <f t="shared" si="1"/>
        <v>0</v>
      </c>
      <c r="G30" s="109">
        <f t="shared" si="1"/>
        <v>0</v>
      </c>
      <c r="H30" s="109">
        <f t="shared" si="1"/>
        <v>0</v>
      </c>
      <c r="I30" s="109">
        <f t="shared" si="1"/>
        <v>0</v>
      </c>
    </row>
    <row r="31" spans="1:11" ht="17.100000000000001" customHeight="1" x14ac:dyDescent="0.25">
      <c r="B31" s="108"/>
      <c r="C31" s="108"/>
      <c r="D31" s="108"/>
      <c r="E31" s="108"/>
      <c r="F31" s="108"/>
      <c r="G31" s="108"/>
      <c r="H31" s="108"/>
      <c r="I31" s="108"/>
    </row>
    <row r="32" spans="1:11" ht="17.100000000000001" customHeight="1" x14ac:dyDescent="0.25">
      <c r="B32" s="108"/>
      <c r="C32" s="108"/>
      <c r="D32" s="108"/>
      <c r="E32" s="108"/>
      <c r="F32" s="108"/>
      <c r="G32" s="108"/>
      <c r="H32" s="108"/>
      <c r="I32" s="108"/>
    </row>
  </sheetData>
  <pageMargins left="0.7" right="0.7" top="0.75" bottom="0.75" header="0.3" footer="0.3"/>
  <pageSetup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O110"/>
  <sheetViews>
    <sheetView zoomScaleNormal="100" workbookViewId="0">
      <pane ySplit="2" topLeftCell="A3" activePane="bottomLeft" state="frozen"/>
      <selection pane="bottomLeft" activeCell="A3" sqref="A3"/>
    </sheetView>
  </sheetViews>
  <sheetFormatPr defaultColWidth="8.85546875" defaultRowHeight="15" x14ac:dyDescent="0.25"/>
  <cols>
    <col min="1" max="1" width="2.7109375" customWidth="1"/>
    <col min="2" max="2" width="6" customWidth="1"/>
    <col min="3" max="3" width="4.28515625" customWidth="1"/>
    <col min="4" max="4" width="64" customWidth="1"/>
    <col min="5" max="5" width="3" customWidth="1"/>
    <col min="6" max="6" width="20.7109375" customWidth="1"/>
    <col min="7" max="7" width="3" customWidth="1"/>
    <col min="8" max="8" width="20.7109375" customWidth="1"/>
    <col min="9" max="9" width="3" customWidth="1"/>
    <col min="10" max="10" width="20.7109375" customWidth="1"/>
    <col min="11" max="11" width="3.42578125" customWidth="1"/>
    <col min="12" max="12" width="20.7109375" customWidth="1"/>
    <col min="13" max="13" width="3" customWidth="1"/>
    <col min="14" max="14" width="16.140625" customWidth="1"/>
    <col min="15" max="15" width="3.140625" customWidth="1"/>
  </cols>
  <sheetData>
    <row r="1" spans="1:14" ht="26.25" x14ac:dyDescent="0.25">
      <c r="A1" s="130" t="s">
        <v>189</v>
      </c>
      <c r="H1" s="62" t="s">
        <v>61</v>
      </c>
      <c r="J1" s="74" t="s">
        <v>72</v>
      </c>
      <c r="L1" s="128" t="s">
        <v>165</v>
      </c>
      <c r="M1" s="127"/>
      <c r="N1" s="128" t="s">
        <v>166</v>
      </c>
    </row>
    <row r="2" spans="1:14" ht="5.25" customHeight="1" x14ac:dyDescent="0.3">
      <c r="A2" s="1"/>
      <c r="H2" s="85"/>
      <c r="J2" s="84"/>
    </row>
    <row r="3" spans="1:14" ht="18.75" x14ac:dyDescent="0.3">
      <c r="A3" s="1"/>
      <c r="J3" s="33"/>
      <c r="L3" s="126">
        <v>45657</v>
      </c>
      <c r="N3" s="126">
        <v>45291</v>
      </c>
    </row>
    <row r="4" spans="1:14" x14ac:dyDescent="0.25">
      <c r="A4" s="140" t="s">
        <v>0</v>
      </c>
      <c r="B4" s="141"/>
      <c r="C4" s="141"/>
      <c r="D4" s="141"/>
      <c r="E4" s="141"/>
      <c r="F4" s="141"/>
      <c r="G4" s="141"/>
      <c r="H4" s="141"/>
      <c r="I4" s="141"/>
      <c r="J4" s="141"/>
      <c r="K4" s="141"/>
      <c r="L4" s="141"/>
      <c r="M4" s="141"/>
      <c r="N4" s="142"/>
    </row>
    <row r="5" spans="1:14" x14ac:dyDescent="0.25">
      <c r="H5" s="3"/>
      <c r="I5" s="3"/>
      <c r="J5" s="3" t="s">
        <v>1</v>
      </c>
      <c r="K5" s="3"/>
      <c r="L5" s="3" t="s">
        <v>1</v>
      </c>
    </row>
    <row r="6" spans="1:14" x14ac:dyDescent="0.25">
      <c r="H6" s="3"/>
      <c r="I6" s="3"/>
      <c r="J6" s="3" t="s">
        <v>2</v>
      </c>
      <c r="K6" s="3"/>
      <c r="L6" s="3" t="s">
        <v>3</v>
      </c>
    </row>
    <row r="7" spans="1:14" x14ac:dyDescent="0.25">
      <c r="H7" s="15" t="s">
        <v>4</v>
      </c>
      <c r="I7" s="3"/>
      <c r="J7" s="15" t="s">
        <v>5</v>
      </c>
      <c r="K7" s="3"/>
      <c r="L7" s="15" t="s">
        <v>5</v>
      </c>
    </row>
    <row r="8" spans="1:14" x14ac:dyDescent="0.25">
      <c r="H8" s="3"/>
      <c r="I8" s="3"/>
      <c r="J8" s="3"/>
      <c r="K8" s="3"/>
      <c r="L8" s="3"/>
    </row>
    <row r="9" spans="1:14" x14ac:dyDescent="0.25">
      <c r="B9" t="s">
        <v>154</v>
      </c>
      <c r="H9" s="58">
        <v>0</v>
      </c>
      <c r="I9" s="3"/>
      <c r="J9" s="59">
        <v>0</v>
      </c>
      <c r="K9" s="3"/>
      <c r="L9" s="59">
        <v>0</v>
      </c>
    </row>
    <row r="10" spans="1:14" x14ac:dyDescent="0.25">
      <c r="B10" t="s">
        <v>6</v>
      </c>
      <c r="E10" s="3"/>
      <c r="F10" s="46">
        <v>0</v>
      </c>
      <c r="G10" s="6"/>
      <c r="H10" s="120">
        <f>ROUND(H9*F10,0)</f>
        <v>0</v>
      </c>
      <c r="I10" s="3"/>
      <c r="J10" s="9">
        <f>J$9*$F10</f>
        <v>0</v>
      </c>
      <c r="K10" s="3"/>
      <c r="L10" s="9">
        <f>L$9*$F10</f>
        <v>0</v>
      </c>
    </row>
    <row r="11" spans="1:14" x14ac:dyDescent="0.25">
      <c r="B11" t="s">
        <v>7</v>
      </c>
      <c r="E11" s="3"/>
      <c r="F11" s="46">
        <v>0</v>
      </c>
      <c r="G11" s="6"/>
      <c r="H11" s="9"/>
      <c r="I11" s="3"/>
      <c r="J11" s="9">
        <f>J$9*F11</f>
        <v>0</v>
      </c>
      <c r="K11" s="3"/>
      <c r="L11" s="9">
        <f>L$9*$F11</f>
        <v>0</v>
      </c>
    </row>
    <row r="12" spans="1:14" ht="9" customHeight="1" x14ac:dyDescent="0.25">
      <c r="E12" s="4"/>
      <c r="H12" s="5"/>
      <c r="I12" s="3"/>
      <c r="J12" s="5"/>
      <c r="K12" s="3"/>
    </row>
    <row r="13" spans="1:14" ht="15.75" thickBot="1" x14ac:dyDescent="0.3">
      <c r="B13" t="s">
        <v>8</v>
      </c>
      <c r="E13" s="4"/>
      <c r="I13" s="68"/>
      <c r="J13" s="7">
        <f>J10-J11</f>
        <v>0</v>
      </c>
      <c r="K13" s="3"/>
      <c r="L13" s="7">
        <f>L10-L11</f>
        <v>0</v>
      </c>
    </row>
    <row r="14" spans="1:14" ht="9" customHeight="1" thickTop="1" x14ac:dyDescent="0.25">
      <c r="E14" s="4"/>
      <c r="H14" s="5"/>
      <c r="I14" s="3"/>
      <c r="J14" s="5"/>
      <c r="K14" s="3"/>
    </row>
    <row r="15" spans="1:14" ht="15.75" thickBot="1" x14ac:dyDescent="0.3">
      <c r="B15" s="8" t="s">
        <v>10</v>
      </c>
      <c r="H15" s="5"/>
      <c r="I15" s="5"/>
      <c r="J15" s="7">
        <f>J13-L13</f>
        <v>0</v>
      </c>
    </row>
    <row r="16" spans="1:14" ht="15.75" thickTop="1" x14ac:dyDescent="0.25">
      <c r="B16" s="8"/>
      <c r="H16" s="5"/>
      <c r="I16" s="5"/>
      <c r="J16" s="9"/>
      <c r="K16" s="9"/>
    </row>
    <row r="17" spans="1:14" x14ac:dyDescent="0.25">
      <c r="A17" s="8"/>
      <c r="C17" s="8"/>
      <c r="D17" s="8"/>
      <c r="E17" s="8"/>
      <c r="F17" s="8"/>
      <c r="G17" s="8"/>
    </row>
    <row r="18" spans="1:14" x14ac:dyDescent="0.25">
      <c r="A18" s="140" t="s">
        <v>62</v>
      </c>
      <c r="B18" s="141"/>
      <c r="C18" s="141"/>
      <c r="D18" s="141"/>
      <c r="E18" s="141"/>
      <c r="F18" s="141"/>
      <c r="G18" s="141"/>
      <c r="H18" s="141"/>
      <c r="I18" s="141"/>
      <c r="J18" s="143"/>
      <c r="K18" s="141"/>
      <c r="L18" s="141"/>
      <c r="M18" s="141"/>
      <c r="N18" s="142"/>
    </row>
    <row r="19" spans="1:14" x14ac:dyDescent="0.25">
      <c r="B19" t="s">
        <v>168</v>
      </c>
      <c r="J19" s="58">
        <v>0</v>
      </c>
      <c r="K19" s="10"/>
    </row>
    <row r="20" spans="1:14" x14ac:dyDescent="0.25">
      <c r="B20" t="s">
        <v>142</v>
      </c>
      <c r="J20" s="41">
        <f>ROUND(J19*F11,0)</f>
        <v>0</v>
      </c>
      <c r="K20" s="10"/>
    </row>
    <row r="21" spans="1:14" x14ac:dyDescent="0.25">
      <c r="B21" t="s">
        <v>159</v>
      </c>
      <c r="J21" s="58">
        <v>0</v>
      </c>
      <c r="K21" s="69" t="s">
        <v>9</v>
      </c>
    </row>
    <row r="22" spans="1:14" ht="9" customHeight="1" x14ac:dyDescent="0.25">
      <c r="K22" s="5"/>
    </row>
    <row r="23" spans="1:14" ht="15.75" thickBot="1" x14ac:dyDescent="0.3">
      <c r="B23" t="s">
        <v>69</v>
      </c>
      <c r="J23" s="7">
        <f>J20-J21</f>
        <v>0</v>
      </c>
      <c r="K23" s="5"/>
    </row>
    <row r="24" spans="1:14" ht="15.75" thickTop="1" x14ac:dyDescent="0.25">
      <c r="K24" s="5"/>
    </row>
    <row r="25" spans="1:14" x14ac:dyDescent="0.25">
      <c r="K25" s="5"/>
    </row>
    <row r="26" spans="1:14" x14ac:dyDescent="0.25">
      <c r="A26" s="140" t="s">
        <v>53</v>
      </c>
      <c r="B26" s="141"/>
      <c r="C26" s="141"/>
      <c r="D26" s="141"/>
      <c r="E26" s="141"/>
      <c r="F26" s="141"/>
      <c r="G26" s="141"/>
      <c r="H26" s="141"/>
      <c r="I26" s="141"/>
      <c r="J26" s="141"/>
      <c r="K26" s="141"/>
      <c r="L26" s="141"/>
      <c r="M26" s="141"/>
      <c r="N26" s="142"/>
    </row>
    <row r="27" spans="1:14" x14ac:dyDescent="0.25">
      <c r="H27" s="147" t="s">
        <v>14</v>
      </c>
      <c r="I27" s="147"/>
      <c r="J27" s="147"/>
      <c r="K27" s="5"/>
      <c r="L27" s="141" t="s">
        <v>15</v>
      </c>
      <c r="M27" s="141"/>
      <c r="N27" s="141"/>
    </row>
    <row r="28" spans="1:14" x14ac:dyDescent="0.25">
      <c r="H28" s="14" t="s">
        <v>155</v>
      </c>
      <c r="I28" s="14"/>
      <c r="J28" s="14" t="s">
        <v>103</v>
      </c>
      <c r="K28" s="5"/>
    </row>
    <row r="29" spans="1:14" x14ac:dyDescent="0.25">
      <c r="F29" s="3" t="s">
        <v>167</v>
      </c>
      <c r="H29" s="39">
        <f>F10</f>
        <v>0</v>
      </c>
      <c r="I29" s="38"/>
      <c r="J29" s="39">
        <f>F11</f>
        <v>0</v>
      </c>
      <c r="K29" s="5"/>
      <c r="L29" s="4" t="s">
        <v>16</v>
      </c>
      <c r="M29" s="4"/>
      <c r="N29" s="4" t="s">
        <v>17</v>
      </c>
    </row>
    <row r="30" spans="1:14" x14ac:dyDescent="0.25">
      <c r="F30" s="86">
        <f>N3</f>
        <v>45291</v>
      </c>
      <c r="H30" s="15" t="s">
        <v>18</v>
      </c>
      <c r="I30" s="15"/>
      <c r="J30" s="15" t="s">
        <v>19</v>
      </c>
      <c r="K30" s="5"/>
      <c r="L30" s="16" t="s">
        <v>20</v>
      </c>
      <c r="M30" s="16"/>
      <c r="N30" s="16" t="s">
        <v>20</v>
      </c>
    </row>
    <row r="31" spans="1:14" x14ac:dyDescent="0.25">
      <c r="A31" s="6" t="s">
        <v>21</v>
      </c>
      <c r="F31" s="4"/>
      <c r="J31" s="4"/>
      <c r="K31" s="5"/>
    </row>
    <row r="32" spans="1:14" x14ac:dyDescent="0.25">
      <c r="B32" t="s">
        <v>70</v>
      </c>
      <c r="F32" s="59">
        <v>0</v>
      </c>
      <c r="H32" s="50"/>
      <c r="I32" s="52"/>
      <c r="J32" s="50">
        <f>ROUND(F32*$J$29,0)</f>
        <v>0</v>
      </c>
      <c r="K32" s="10"/>
      <c r="L32" s="55">
        <f>J32-H32</f>
        <v>0</v>
      </c>
      <c r="M32" s="69" t="s">
        <v>23</v>
      </c>
      <c r="N32" s="5"/>
    </row>
    <row r="33" spans="1:15" x14ac:dyDescent="0.25">
      <c r="B33" t="s">
        <v>71</v>
      </c>
      <c r="F33" s="58">
        <v>0</v>
      </c>
      <c r="H33" s="50"/>
      <c r="I33" s="52"/>
      <c r="J33" s="50">
        <f>ROUND(F33*$J$29,0)</f>
        <v>0</v>
      </c>
      <c r="K33" s="10"/>
      <c r="L33" s="55">
        <f>J33-H33</f>
        <v>0</v>
      </c>
      <c r="M33" s="70" t="s">
        <v>25</v>
      </c>
      <c r="N33" s="5"/>
    </row>
    <row r="34" spans="1:15" x14ac:dyDescent="0.25">
      <c r="B34" t="s">
        <v>121</v>
      </c>
      <c r="F34" s="58">
        <v>0</v>
      </c>
      <c r="H34" s="50"/>
      <c r="I34" s="52"/>
      <c r="J34" s="50">
        <f>ROUND(F34*$J$29,0)</f>
        <v>0</v>
      </c>
      <c r="K34" s="10"/>
      <c r="L34" s="55">
        <f>J34-H34</f>
        <v>0</v>
      </c>
      <c r="M34" s="70" t="s">
        <v>182</v>
      </c>
      <c r="N34" s="5"/>
    </row>
    <row r="35" spans="1:15" x14ac:dyDescent="0.25">
      <c r="A35" s="6" t="s">
        <v>26</v>
      </c>
      <c r="H35" s="50"/>
      <c r="I35" s="52"/>
      <c r="J35" s="52"/>
      <c r="K35" s="10"/>
      <c r="L35" s="5"/>
      <c r="M35" s="5"/>
      <c r="N35" s="5"/>
    </row>
    <row r="36" spans="1:15" x14ac:dyDescent="0.25">
      <c r="A36" s="6"/>
      <c r="B36" t="s">
        <v>70</v>
      </c>
      <c r="F36" s="58">
        <v>0</v>
      </c>
      <c r="H36" s="50"/>
      <c r="I36" s="52"/>
      <c r="J36" s="50">
        <f>ROUND(F36*$J$29,0)</f>
        <v>0</v>
      </c>
      <c r="K36" s="10"/>
      <c r="L36" s="5"/>
      <c r="M36" s="68" t="s">
        <v>28</v>
      </c>
      <c r="N36" s="55">
        <f>J36-H36</f>
        <v>0</v>
      </c>
    </row>
    <row r="37" spans="1:15" x14ac:dyDescent="0.25">
      <c r="B37" t="s">
        <v>71</v>
      </c>
      <c r="F37" s="58">
        <v>0</v>
      </c>
      <c r="H37" s="50"/>
      <c r="I37" s="52"/>
      <c r="J37" s="50">
        <f>ROUND(F37*$J$29,0)</f>
        <v>0</v>
      </c>
      <c r="K37" s="10"/>
      <c r="L37" s="5"/>
      <c r="M37" s="68" t="s">
        <v>30</v>
      </c>
      <c r="N37" s="55">
        <f>J37-H37</f>
        <v>0</v>
      </c>
    </row>
    <row r="38" spans="1:15" x14ac:dyDescent="0.25">
      <c r="B38" t="s">
        <v>121</v>
      </c>
      <c r="F38" s="58">
        <v>0</v>
      </c>
      <c r="H38" s="50"/>
      <c r="I38" s="52"/>
      <c r="J38" s="50">
        <f>ROUND(F38*$J$29,0)</f>
        <v>0</v>
      </c>
      <c r="K38" s="10"/>
      <c r="L38" s="5"/>
      <c r="M38" s="68" t="s">
        <v>183</v>
      </c>
      <c r="N38" s="55">
        <f>J38-H38</f>
        <v>0</v>
      </c>
    </row>
    <row r="39" spans="1:15" x14ac:dyDescent="0.25">
      <c r="A39" t="s">
        <v>90</v>
      </c>
      <c r="F39" s="58">
        <v>0</v>
      </c>
      <c r="H39" s="54">
        <f>H10</f>
        <v>0</v>
      </c>
      <c r="I39" s="54"/>
      <c r="J39" s="50">
        <f>ROUND(F39*$J$29,0)</f>
        <v>0</v>
      </c>
      <c r="K39" s="10"/>
      <c r="M39" s="68" t="s">
        <v>31</v>
      </c>
      <c r="N39" s="55">
        <f>(J39-H39)</f>
        <v>0</v>
      </c>
    </row>
    <row r="40" spans="1:15" x14ac:dyDescent="0.25">
      <c r="J40" s="42"/>
      <c r="K40" s="10"/>
      <c r="L40" s="5"/>
      <c r="M40" s="5"/>
      <c r="N40" s="5"/>
      <c r="O40" s="42"/>
    </row>
    <row r="41" spans="1:15" ht="15.75" thickBot="1" x14ac:dyDescent="0.3">
      <c r="A41" t="s">
        <v>126</v>
      </c>
      <c r="F41" s="58">
        <v>0</v>
      </c>
      <c r="H41" s="19">
        <v>0</v>
      </c>
      <c r="I41" s="18"/>
      <c r="J41" s="43">
        <f>ROUND(F41*$J$29,0)</f>
        <v>0</v>
      </c>
      <c r="K41" s="69" t="s">
        <v>43</v>
      </c>
      <c r="L41" s="5"/>
      <c r="M41" s="5"/>
      <c r="N41" s="5"/>
    </row>
    <row r="42" spans="1:15" ht="15.75" thickTop="1" x14ac:dyDescent="0.25">
      <c r="H42" s="4"/>
      <c r="I42" s="4"/>
      <c r="J42" s="4"/>
      <c r="K42" s="10"/>
    </row>
    <row r="43" spans="1:15" x14ac:dyDescent="0.25">
      <c r="K43" s="5"/>
    </row>
    <row r="44" spans="1:15" x14ac:dyDescent="0.25">
      <c r="A44" s="140" t="s">
        <v>64</v>
      </c>
      <c r="B44" s="141"/>
      <c r="C44" s="141"/>
      <c r="D44" s="141"/>
      <c r="E44" s="141"/>
      <c r="F44" s="141"/>
      <c r="G44" s="141"/>
      <c r="H44" s="141"/>
      <c r="I44" s="141"/>
      <c r="J44" s="141"/>
      <c r="K44" s="141"/>
      <c r="L44" s="141"/>
      <c r="M44" s="141"/>
      <c r="N44" s="142"/>
    </row>
    <row r="45" spans="1:15" x14ac:dyDescent="0.25">
      <c r="H45" s="147" t="s">
        <v>14</v>
      </c>
      <c r="I45" s="147"/>
      <c r="J45" s="147"/>
      <c r="K45" s="5"/>
      <c r="L45" s="141" t="s">
        <v>15</v>
      </c>
      <c r="M45" s="141"/>
      <c r="N45" s="141"/>
    </row>
    <row r="46" spans="1:15" x14ac:dyDescent="0.25">
      <c r="H46" s="14" t="str">
        <f>H28</f>
        <v>Prior Year</v>
      </c>
      <c r="I46" s="14"/>
      <c r="J46" s="14" t="str">
        <f>J28</f>
        <v>Current Year</v>
      </c>
      <c r="K46" s="5"/>
    </row>
    <row r="47" spans="1:15" x14ac:dyDescent="0.25">
      <c r="F47" s="3" t="s">
        <v>86</v>
      </c>
      <c r="H47" s="39">
        <f>F10</f>
        <v>0</v>
      </c>
      <c r="I47" s="38"/>
      <c r="J47" s="39">
        <f>F11</f>
        <v>0</v>
      </c>
      <c r="K47" s="5"/>
      <c r="L47" s="4" t="s">
        <v>16</v>
      </c>
      <c r="M47" s="4"/>
      <c r="N47" s="4" t="s">
        <v>17</v>
      </c>
    </row>
    <row r="48" spans="1:15" x14ac:dyDescent="0.25">
      <c r="F48" s="86">
        <f>F30-365</f>
        <v>44926</v>
      </c>
      <c r="H48" s="15" t="s">
        <v>18</v>
      </c>
      <c r="I48" s="15"/>
      <c r="J48" s="15" t="s">
        <v>19</v>
      </c>
      <c r="K48" s="5"/>
      <c r="L48" s="16" t="s">
        <v>20</v>
      </c>
      <c r="M48" s="16"/>
      <c r="N48" s="16" t="s">
        <v>20</v>
      </c>
    </row>
    <row r="49" spans="1:14" x14ac:dyDescent="0.25">
      <c r="K49" s="5"/>
    </row>
    <row r="50" spans="1:14" x14ac:dyDescent="0.25">
      <c r="B50" t="s">
        <v>32</v>
      </c>
      <c r="F50" s="54">
        <f>J9</f>
        <v>0</v>
      </c>
      <c r="G50" s="52"/>
      <c r="H50" s="56">
        <f>F50*H47</f>
        <v>0</v>
      </c>
      <c r="I50" s="56"/>
      <c r="J50" s="56">
        <f>ROUND(F50*$J$47,0)</f>
        <v>0</v>
      </c>
      <c r="K50" s="5"/>
      <c r="L50" s="12">
        <f>IF($J50-$H50&gt;0,$J50-$H50,0)</f>
        <v>0</v>
      </c>
      <c r="M50" s="21"/>
      <c r="N50" s="12">
        <f>IF($J50-$H50&lt;0,-($J50-$H50),0)</f>
        <v>0</v>
      </c>
    </row>
    <row r="51" spans="1:14" x14ac:dyDescent="0.25">
      <c r="B51" t="s">
        <v>104</v>
      </c>
      <c r="F51" s="54">
        <f>L9</f>
        <v>0</v>
      </c>
      <c r="G51" s="52"/>
      <c r="H51" s="56">
        <f>F51*H47</f>
        <v>0</v>
      </c>
      <c r="I51" s="56"/>
      <c r="J51" s="56">
        <f>ROUND(F51*$J$47,0)</f>
        <v>0</v>
      </c>
      <c r="K51" s="5"/>
      <c r="L51" s="12">
        <f>IF($J51-$H51&lt;0,-($J51-$H51),0)</f>
        <v>0</v>
      </c>
      <c r="M51" s="21"/>
      <c r="N51" s="12">
        <f>IF($J51-$H51&gt;0,$J51-$H51,0)</f>
        <v>0</v>
      </c>
    </row>
    <row r="52" spans="1:14" x14ac:dyDescent="0.25">
      <c r="B52" t="s">
        <v>29</v>
      </c>
      <c r="F52" s="56">
        <f>H9</f>
        <v>0</v>
      </c>
      <c r="G52" s="52"/>
      <c r="H52" s="56">
        <f>H10</f>
        <v>0</v>
      </c>
      <c r="I52" s="56"/>
      <c r="J52" s="56">
        <f>ROUND(F52*$J$47,0)</f>
        <v>0</v>
      </c>
      <c r="K52" s="5"/>
      <c r="L52" s="22">
        <f>IF($J52-$H52&lt;0,-($J52-$H52),0)</f>
        <v>0</v>
      </c>
      <c r="M52" s="13"/>
      <c r="N52" s="22">
        <f>IF($J52-$H52&gt;0,$J52-$H52,0)</f>
        <v>0</v>
      </c>
    </row>
    <row r="53" spans="1:14" x14ac:dyDescent="0.25">
      <c r="C53" t="s">
        <v>65</v>
      </c>
      <c r="K53" s="5"/>
      <c r="L53" s="9">
        <f>SUM(L50:L52)</f>
        <v>0</v>
      </c>
      <c r="M53" s="9"/>
      <c r="N53" s="9">
        <f>SUM(N50:N52)</f>
        <v>0</v>
      </c>
    </row>
    <row r="54" spans="1:14" ht="9" customHeight="1" x14ac:dyDescent="0.25"/>
    <row r="55" spans="1:14" ht="15.75" thickBot="1" x14ac:dyDescent="0.3">
      <c r="C55" t="s">
        <v>135</v>
      </c>
      <c r="L55" s="19">
        <f>+N53-L53</f>
        <v>0</v>
      </c>
      <c r="M55" s="136" t="s">
        <v>55</v>
      </c>
      <c r="N55" s="5"/>
    </row>
    <row r="56" spans="1:14" ht="15.75" thickTop="1" x14ac:dyDescent="0.25">
      <c r="L56" s="9"/>
      <c r="M56" s="9"/>
      <c r="N56" s="9"/>
    </row>
    <row r="58" spans="1:14" x14ac:dyDescent="0.25">
      <c r="A58" s="140" t="s">
        <v>63</v>
      </c>
      <c r="B58" s="141"/>
      <c r="C58" s="141"/>
      <c r="D58" s="141"/>
      <c r="E58" s="141"/>
      <c r="F58" s="141"/>
      <c r="G58" s="141"/>
      <c r="H58" s="141"/>
      <c r="I58" s="141"/>
      <c r="J58" s="141"/>
      <c r="K58" s="141"/>
      <c r="L58" s="141"/>
      <c r="M58" s="141"/>
      <c r="N58" s="142"/>
    </row>
    <row r="59" spans="1:14" x14ac:dyDescent="0.25">
      <c r="H59" s="3" t="s">
        <v>103</v>
      </c>
      <c r="I59" s="3"/>
    </row>
    <row r="60" spans="1:14" x14ac:dyDescent="0.25">
      <c r="H60" s="3" t="s">
        <v>102</v>
      </c>
      <c r="I60" s="3"/>
      <c r="J60" s="3" t="s">
        <v>66</v>
      </c>
      <c r="K60" s="3"/>
    </row>
    <row r="61" spans="1:14" x14ac:dyDescent="0.25">
      <c r="H61" s="40">
        <f>F11</f>
        <v>0</v>
      </c>
      <c r="I61" s="25"/>
      <c r="J61" s="3" t="s">
        <v>34</v>
      </c>
      <c r="K61" s="3"/>
      <c r="L61" s="3" t="s">
        <v>35</v>
      </c>
      <c r="M61" s="3"/>
    </row>
    <row r="62" spans="1:14" x14ac:dyDescent="0.25">
      <c r="H62" s="15" t="s">
        <v>18</v>
      </c>
      <c r="I62" s="25"/>
      <c r="J62" s="15" t="s">
        <v>19</v>
      </c>
      <c r="K62" s="3"/>
      <c r="L62" s="15" t="s">
        <v>20</v>
      </c>
      <c r="M62" s="3"/>
    </row>
    <row r="63" spans="1:14" x14ac:dyDescent="0.25">
      <c r="B63" t="s">
        <v>188</v>
      </c>
      <c r="F63" s="58">
        <v>0</v>
      </c>
      <c r="H63" s="20">
        <f>F63*H61</f>
        <v>0</v>
      </c>
      <c r="I63" s="20"/>
      <c r="J63" s="20">
        <f>J21</f>
        <v>0</v>
      </c>
      <c r="K63" s="3"/>
      <c r="L63" s="20">
        <f>ROUND(J63-H63,0)</f>
        <v>0</v>
      </c>
      <c r="M63" s="20"/>
    </row>
    <row r="66" spans="1:14" x14ac:dyDescent="0.25">
      <c r="A66" s="140" t="s">
        <v>139</v>
      </c>
      <c r="B66" s="141"/>
      <c r="C66" s="141"/>
      <c r="D66" s="141"/>
      <c r="E66" s="141"/>
      <c r="F66" s="141"/>
      <c r="G66" s="141"/>
      <c r="H66" s="141"/>
      <c r="I66" s="141"/>
      <c r="J66" s="141"/>
      <c r="K66" s="141"/>
      <c r="L66" s="141"/>
      <c r="M66" s="141"/>
      <c r="N66" s="142"/>
    </row>
    <row r="67" spans="1:14" x14ac:dyDescent="0.25">
      <c r="B67" s="8"/>
      <c r="C67" s="8"/>
      <c r="D67" s="8"/>
      <c r="E67" s="8"/>
      <c r="F67" s="3" t="s">
        <v>21</v>
      </c>
      <c r="G67" s="3"/>
      <c r="H67" s="3" t="s">
        <v>127</v>
      </c>
      <c r="I67" s="3"/>
      <c r="J67" s="3" t="s">
        <v>37</v>
      </c>
      <c r="K67" s="3"/>
    </row>
    <row r="68" spans="1:14" x14ac:dyDescent="0.25">
      <c r="A68" s="8" t="s">
        <v>11</v>
      </c>
      <c r="B68" s="2"/>
      <c r="C68" s="8"/>
      <c r="D68" s="8"/>
      <c r="E68" s="8"/>
      <c r="F68" s="15" t="s">
        <v>38</v>
      </c>
      <c r="G68" s="3"/>
      <c r="H68" s="15" t="s">
        <v>128</v>
      </c>
      <c r="J68" s="15" t="s">
        <v>39</v>
      </c>
      <c r="K68" s="3"/>
    </row>
    <row r="70" spans="1:14" x14ac:dyDescent="0.25">
      <c r="B70" t="s">
        <v>40</v>
      </c>
      <c r="F70" s="12">
        <f>H70-J70</f>
        <v>0</v>
      </c>
      <c r="G70" s="26"/>
      <c r="H70" s="12">
        <f>$L$55</f>
        <v>0</v>
      </c>
      <c r="J70" s="12">
        <f>ROUND(L55/F75,0)</f>
        <v>0</v>
      </c>
      <c r="K70" s="12"/>
    </row>
    <row r="71" spans="1:14" x14ac:dyDescent="0.25">
      <c r="B71" t="s">
        <v>41</v>
      </c>
      <c r="F71" s="22">
        <f>L63-J71</f>
        <v>0</v>
      </c>
      <c r="G71" s="26"/>
      <c r="H71" s="22">
        <f>L63</f>
        <v>0</v>
      </c>
      <c r="J71" s="22">
        <f>ROUND(L63/F75,0)</f>
        <v>0</v>
      </c>
      <c r="K71" s="26"/>
    </row>
    <row r="72" spans="1:14" ht="9" customHeight="1" x14ac:dyDescent="0.25">
      <c r="F72" s="12"/>
      <c r="G72" s="26"/>
      <c r="H72" s="12"/>
    </row>
    <row r="73" spans="1:14" ht="15.75" thickBot="1" x14ac:dyDescent="0.3">
      <c r="C73" t="s">
        <v>42</v>
      </c>
      <c r="F73" s="57">
        <f>F70+F71</f>
        <v>0</v>
      </c>
      <c r="G73" s="67" t="s">
        <v>44</v>
      </c>
      <c r="H73" s="27">
        <f>H70+H71</f>
        <v>0</v>
      </c>
      <c r="I73" s="137" t="s">
        <v>137</v>
      </c>
      <c r="J73" s="57">
        <f>J70+J71</f>
        <v>0</v>
      </c>
      <c r="K73" s="67" t="s">
        <v>13</v>
      </c>
    </row>
    <row r="74" spans="1:14" ht="15.75" thickTop="1" x14ac:dyDescent="0.25">
      <c r="F74" s="28"/>
      <c r="J74" s="28"/>
      <c r="K74" s="28"/>
    </row>
    <row r="75" spans="1:14" x14ac:dyDescent="0.25">
      <c r="B75" t="s">
        <v>79</v>
      </c>
      <c r="F75" s="111">
        <v>1</v>
      </c>
      <c r="H75" s="21" t="s">
        <v>45</v>
      </c>
      <c r="I75" s="21"/>
      <c r="J75" s="21"/>
      <c r="K75" s="21"/>
    </row>
    <row r="76" spans="1:14" x14ac:dyDescent="0.25">
      <c r="F76" s="21"/>
      <c r="H76" s="21"/>
      <c r="I76" s="21"/>
      <c r="J76" s="21"/>
      <c r="K76" s="21"/>
    </row>
    <row r="77" spans="1:14" x14ac:dyDescent="0.25">
      <c r="J77" s="31"/>
    </row>
    <row r="78" spans="1:14" s="2" customFormat="1" x14ac:dyDescent="0.25">
      <c r="A78" s="140" t="s">
        <v>156</v>
      </c>
      <c r="B78" s="141"/>
      <c r="C78" s="141"/>
      <c r="D78" s="141"/>
      <c r="E78" s="141"/>
      <c r="F78" s="141"/>
      <c r="G78" s="141"/>
      <c r="H78" s="141"/>
      <c r="I78" s="141"/>
      <c r="J78" s="141"/>
      <c r="K78" s="141"/>
      <c r="L78" s="141"/>
      <c r="M78" s="141"/>
      <c r="N78" s="142"/>
    </row>
    <row r="79" spans="1:14" ht="15.75" thickBot="1" x14ac:dyDescent="0.3">
      <c r="F79" s="29" t="s">
        <v>46</v>
      </c>
      <c r="G79" s="8"/>
      <c r="H79" s="29" t="s">
        <v>47</v>
      </c>
      <c r="I79" s="30"/>
      <c r="J79" s="29" t="s">
        <v>129</v>
      </c>
      <c r="L79" s="29" t="s">
        <v>130</v>
      </c>
    </row>
    <row r="80" spans="1:14" ht="15.75" thickTop="1" x14ac:dyDescent="0.25">
      <c r="A80" s="8" t="s">
        <v>190</v>
      </c>
      <c r="F80" s="30"/>
      <c r="G80" s="8"/>
      <c r="H80" s="30"/>
      <c r="I80" s="30"/>
    </row>
    <row r="81" spans="1:12" x14ac:dyDescent="0.25">
      <c r="A81" s="8"/>
      <c r="B81" t="s">
        <v>22</v>
      </c>
      <c r="F81" s="55">
        <f>IF(J81-L81&gt;0,J81-L81,0)</f>
        <v>0</v>
      </c>
      <c r="H81" s="55">
        <f>IF(J81-L81&lt;0,-(J81-L81),0)</f>
        <v>0</v>
      </c>
      <c r="I81" s="11"/>
      <c r="J81" s="55">
        <f>L32</f>
        <v>0</v>
      </c>
      <c r="K81" s="65" t="s">
        <v>23</v>
      </c>
      <c r="L81" s="58"/>
    </row>
    <row r="82" spans="1:12" x14ac:dyDescent="0.25">
      <c r="A82" s="8"/>
      <c r="B82" t="s">
        <v>24</v>
      </c>
      <c r="F82" s="41">
        <f t="shared" ref="F82:F84" si="0">IF(J82-L82&gt;0,J82-L82,0)</f>
        <v>0</v>
      </c>
      <c r="H82" s="41">
        <f t="shared" ref="H82:H84" si="1">IF(J82-L82&lt;0,-(J82-L82),0)</f>
        <v>0</v>
      </c>
      <c r="J82" s="41">
        <f>L33</f>
        <v>0</v>
      </c>
      <c r="K82" s="65" t="s">
        <v>25</v>
      </c>
      <c r="L82" s="58"/>
    </row>
    <row r="83" spans="1:12" x14ac:dyDescent="0.25">
      <c r="A83" s="8"/>
      <c r="B83" t="s">
        <v>121</v>
      </c>
      <c r="F83" s="41">
        <f t="shared" si="0"/>
        <v>0</v>
      </c>
      <c r="H83" s="41">
        <f t="shared" si="1"/>
        <v>0</v>
      </c>
      <c r="J83" s="41">
        <f>L34</f>
        <v>0</v>
      </c>
      <c r="K83" s="65" t="s">
        <v>182</v>
      </c>
      <c r="L83" s="58"/>
    </row>
    <row r="84" spans="1:12" x14ac:dyDescent="0.25">
      <c r="A84" s="8"/>
      <c r="B84" t="s">
        <v>134</v>
      </c>
      <c r="F84" s="41">
        <f t="shared" si="0"/>
        <v>0</v>
      </c>
      <c r="H84" s="41">
        <f t="shared" si="1"/>
        <v>0</v>
      </c>
      <c r="J84" s="41">
        <f>F73</f>
        <v>0</v>
      </c>
      <c r="K84" s="65" t="s">
        <v>44</v>
      </c>
    </row>
    <row r="85" spans="1:12" x14ac:dyDescent="0.25">
      <c r="A85" s="8"/>
      <c r="B85" t="s">
        <v>123</v>
      </c>
      <c r="F85" s="41">
        <f t="shared" ref="F85" si="2">IF(J85-L85&gt;0,J85-L85,0)</f>
        <v>0</v>
      </c>
      <c r="H85" s="41">
        <f t="shared" ref="H85" si="3">IF(J85-L85&lt;0,-(J85-L85),0)</f>
        <v>0</v>
      </c>
      <c r="J85" s="41">
        <f>-J89</f>
        <v>0</v>
      </c>
      <c r="K85" s="138" t="s">
        <v>132</v>
      </c>
    </row>
    <row r="86" spans="1:12" x14ac:dyDescent="0.25">
      <c r="A86" s="8" t="s">
        <v>191</v>
      </c>
      <c r="F86" s="41"/>
      <c r="H86" s="41"/>
      <c r="J86" s="41"/>
      <c r="K86" s="65"/>
      <c r="L86" s="26"/>
    </row>
    <row r="87" spans="1:12" x14ac:dyDescent="0.25">
      <c r="A87" s="8"/>
      <c r="B87" t="s">
        <v>48</v>
      </c>
      <c r="F87" s="41">
        <f>IF(J87-L87&gt;0,J87-L87,0)</f>
        <v>0</v>
      </c>
      <c r="H87" s="41">
        <f t="shared" ref="H87:H88" si="4">IF(J87-L87&lt;0,-(J87-L87),0)</f>
        <v>0</v>
      </c>
      <c r="I87" s="12"/>
      <c r="J87" s="41">
        <f>J41</f>
        <v>0</v>
      </c>
      <c r="K87" s="65" t="s">
        <v>43</v>
      </c>
    </row>
    <row r="88" spans="1:12" x14ac:dyDescent="0.25">
      <c r="A88" s="8"/>
      <c r="B88" t="s">
        <v>133</v>
      </c>
      <c r="F88" s="41">
        <f>IF(J88-L88&gt;0,J88-L88,0)</f>
        <v>0</v>
      </c>
      <c r="H88" s="41">
        <f t="shared" si="4"/>
        <v>0</v>
      </c>
      <c r="I88" s="12"/>
      <c r="J88" s="41">
        <f>J73</f>
        <v>0</v>
      </c>
      <c r="K88" s="65" t="s">
        <v>13</v>
      </c>
    </row>
    <row r="89" spans="1:12" x14ac:dyDescent="0.25">
      <c r="A89" s="8"/>
      <c r="B89" t="s">
        <v>122</v>
      </c>
      <c r="F89" s="41">
        <f>IF(J89-L89&gt;0,J89-L89,0)</f>
        <v>0</v>
      </c>
      <c r="H89" s="41">
        <f t="shared" ref="H89:H90" si="5">IF(J89-L89&lt;0,-(J89-L89),0)</f>
        <v>0</v>
      </c>
      <c r="I89" s="12"/>
      <c r="J89" s="58">
        <v>0</v>
      </c>
      <c r="K89" s="138" t="s">
        <v>132</v>
      </c>
    </row>
    <row r="90" spans="1:12" x14ac:dyDescent="0.25">
      <c r="A90" s="8"/>
      <c r="B90" t="s">
        <v>52</v>
      </c>
      <c r="F90" s="41">
        <f>IF(J90-L90&gt;0,J90-L90,0)</f>
        <v>0</v>
      </c>
      <c r="H90" s="41">
        <f t="shared" si="5"/>
        <v>0</v>
      </c>
      <c r="I90" s="12"/>
      <c r="J90" s="58">
        <v>0</v>
      </c>
      <c r="K90" s="65"/>
      <c r="L90" s="26"/>
    </row>
    <row r="91" spans="1:12" x14ac:dyDescent="0.25">
      <c r="A91" s="8" t="s">
        <v>192</v>
      </c>
      <c r="F91" s="41"/>
      <c r="H91" s="41"/>
      <c r="I91" s="64"/>
      <c r="J91" s="31"/>
      <c r="K91" s="76"/>
      <c r="L91" s="26"/>
    </row>
    <row r="92" spans="1:12" x14ac:dyDescent="0.25">
      <c r="A92" s="8"/>
      <c r="B92" t="s">
        <v>22</v>
      </c>
      <c r="F92" s="41">
        <f t="shared" ref="F92:F94" si="6">IF(J92-L92&gt;0,J92-L92,0)</f>
        <v>0</v>
      </c>
      <c r="H92" s="41">
        <f t="shared" ref="H92:H94" si="7">IF(J92-L92&lt;0,-(J92-L92),0)</f>
        <v>0</v>
      </c>
      <c r="J92" s="41">
        <f>-N36</f>
        <v>0</v>
      </c>
      <c r="K92" s="65" t="s">
        <v>28</v>
      </c>
      <c r="L92" s="58"/>
    </row>
    <row r="93" spans="1:12" x14ac:dyDescent="0.25">
      <c r="A93" s="8"/>
      <c r="B93" t="s">
        <v>24</v>
      </c>
      <c r="F93" s="41">
        <f t="shared" si="6"/>
        <v>0</v>
      </c>
      <c r="H93" s="41">
        <f t="shared" si="7"/>
        <v>0</v>
      </c>
      <c r="J93" s="41">
        <f>-N37</f>
        <v>0</v>
      </c>
      <c r="K93" s="65" t="s">
        <v>30</v>
      </c>
      <c r="L93" s="58"/>
    </row>
    <row r="94" spans="1:12" x14ac:dyDescent="0.25">
      <c r="A94" s="8"/>
      <c r="B94" t="s">
        <v>121</v>
      </c>
      <c r="F94" s="41">
        <f t="shared" si="6"/>
        <v>0</v>
      </c>
      <c r="H94" s="41">
        <f t="shared" si="7"/>
        <v>0</v>
      </c>
      <c r="J94" s="41">
        <f>-N38</f>
        <v>0</v>
      </c>
      <c r="K94" s="65" t="s">
        <v>183</v>
      </c>
      <c r="L94" s="58"/>
    </row>
    <row r="95" spans="1:12" x14ac:dyDescent="0.25">
      <c r="A95" s="8" t="s">
        <v>60</v>
      </c>
      <c r="F95" s="41"/>
      <c r="H95" s="41"/>
      <c r="J95" s="41"/>
      <c r="K95" s="66"/>
      <c r="L95" s="26"/>
    </row>
    <row r="96" spans="1:12" x14ac:dyDescent="0.25">
      <c r="A96" s="8"/>
      <c r="B96" t="s">
        <v>158</v>
      </c>
      <c r="F96" s="41">
        <f>IF(J96-L96&gt;0,J96-L96,0)</f>
        <v>0</v>
      </c>
      <c r="H96" s="41">
        <f>IF(J96-L96&lt;0,-(J96-L96),0)</f>
        <v>0</v>
      </c>
      <c r="J96" s="41">
        <f>-J21</f>
        <v>0</v>
      </c>
      <c r="K96" s="65" t="s">
        <v>9</v>
      </c>
    </row>
    <row r="97" spans="1:14" x14ac:dyDescent="0.25">
      <c r="A97" s="8"/>
      <c r="F97" s="41"/>
      <c r="H97" s="41"/>
      <c r="I97" s="66"/>
      <c r="J97" s="41"/>
      <c r="K97" s="41"/>
    </row>
    <row r="98" spans="1:14" x14ac:dyDescent="0.25">
      <c r="A98" s="8" t="s">
        <v>193</v>
      </c>
      <c r="F98" s="41">
        <f>IF(J98-L98&gt;0,J98-L98,0)</f>
        <v>0</v>
      </c>
      <c r="H98" s="41">
        <f>IF(J98-L98&lt;0,-(J98-L98),0)</f>
        <v>0</v>
      </c>
      <c r="J98" s="41">
        <f>-N39</f>
        <v>0</v>
      </c>
      <c r="K98" s="65" t="s">
        <v>31</v>
      </c>
    </row>
    <row r="99" spans="1:14" ht="15.75" thickBot="1" x14ac:dyDescent="0.3">
      <c r="F99" s="51">
        <f>SUM(F81:F98)</f>
        <v>0</v>
      </c>
      <c r="G99" s="77"/>
      <c r="H99" s="51">
        <f>SUM(H81:H98)</f>
        <v>0</v>
      </c>
      <c r="I99" s="20"/>
      <c r="J99" s="20"/>
      <c r="K99" s="20"/>
      <c r="L99" s="20"/>
    </row>
    <row r="100" spans="1:14" ht="15.75" thickTop="1" x14ac:dyDescent="0.25">
      <c r="H100" s="135">
        <f>F99-H99</f>
        <v>0</v>
      </c>
      <c r="I100" s="61" t="s">
        <v>51</v>
      </c>
      <c r="K100" s="31"/>
    </row>
    <row r="101" spans="1:14" ht="9" customHeight="1" x14ac:dyDescent="0.25"/>
    <row r="102" spans="1:14" x14ac:dyDescent="0.25">
      <c r="B102" s="129" t="str">
        <f>CONCATENATE("To record pension accrual amounts for the year ended ",TEXT(L3,"mm/dd/yyyy")," based on the ",TEXT(N3,"mm/dd/yyyy")," measurement date.")</f>
        <v>To record pension accrual amounts for the year ended 12/31/2024 based on the 12/31/2023 measurement date.</v>
      </c>
      <c r="H102" s="78"/>
    </row>
    <row r="104" spans="1:14" x14ac:dyDescent="0.25">
      <c r="B104" s="36"/>
      <c r="J104" s="148"/>
      <c r="K104" s="148"/>
      <c r="L104" s="45"/>
    </row>
    <row r="105" spans="1:14" x14ac:dyDescent="0.25">
      <c r="A105" s="140" t="s">
        <v>164</v>
      </c>
      <c r="B105" s="141"/>
      <c r="C105" s="141"/>
      <c r="D105" s="141"/>
      <c r="E105" s="141"/>
      <c r="F105" s="141"/>
      <c r="G105" s="141"/>
      <c r="H105" s="141"/>
      <c r="I105" s="141"/>
      <c r="J105" s="141"/>
      <c r="K105" s="141"/>
      <c r="L105" s="141"/>
      <c r="M105" s="141"/>
      <c r="N105" s="142"/>
    </row>
    <row r="106" spans="1:14" ht="15.75" thickBot="1" x14ac:dyDescent="0.3">
      <c r="F106" s="29" t="s">
        <v>46</v>
      </c>
      <c r="G106" s="8"/>
      <c r="H106" s="29" t="s">
        <v>47</v>
      </c>
    </row>
    <row r="107" spans="1:14" ht="15.75" thickTop="1" x14ac:dyDescent="0.25">
      <c r="B107" t="s">
        <v>157</v>
      </c>
      <c r="F107" s="48">
        <v>0</v>
      </c>
      <c r="G107" s="33"/>
      <c r="H107" s="33"/>
      <c r="I107" s="33"/>
      <c r="K107" s="37"/>
      <c r="L107" s="37"/>
    </row>
    <row r="108" spans="1:14" x14ac:dyDescent="0.25">
      <c r="C108" t="s">
        <v>194</v>
      </c>
      <c r="F108" s="33"/>
      <c r="G108" s="33"/>
      <c r="H108" s="5">
        <f>F107</f>
        <v>0</v>
      </c>
      <c r="I108" s="32"/>
      <c r="J108" s="37"/>
      <c r="K108" s="37"/>
      <c r="L108" s="37"/>
    </row>
    <row r="110" spans="1:14" x14ac:dyDescent="0.25">
      <c r="B110" s="60" t="str">
        <f>CONCATENATE("To record employer contributions during the reporting year ended ",TEXT(L3,"mm/dd/yyyy")," as deferred outflows at ",TEXT(L3,"mm/dd/yyyy"),".")</f>
        <v>To record employer contributions during the reporting year ended 12/31/2024 as deferred outflows at 12/31/2024.</v>
      </c>
    </row>
  </sheetData>
  <mergeCells count="1">
    <mergeCell ref="J104:K104"/>
  </mergeCells>
  <pageMargins left="0.7" right="0.21" top="0.75" bottom="0.38" header="0.3" footer="0.3"/>
  <pageSetup scale="65" orientation="landscape" r:id="rId1"/>
  <rowBreaks count="2" manualBreakCount="2">
    <brk id="43" max="16383" man="1"/>
    <brk id="77"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9"/>
  <sheetViews>
    <sheetView zoomScaleNormal="100" workbookViewId="0"/>
  </sheetViews>
  <sheetFormatPr defaultColWidth="9.140625" defaultRowHeight="15" x14ac:dyDescent="0.25"/>
  <cols>
    <col min="1" max="1" width="2.7109375" customWidth="1"/>
    <col min="2" max="2" width="6" customWidth="1"/>
    <col min="3" max="3" width="4.28515625" customWidth="1"/>
    <col min="4" max="4" width="64" customWidth="1"/>
    <col min="5" max="5" width="3" customWidth="1"/>
    <col min="6" max="6" width="20.7109375" customWidth="1"/>
    <col min="7" max="7" width="3" customWidth="1"/>
    <col min="8" max="8" width="20.7109375" customWidth="1"/>
    <col min="9" max="9" width="3" customWidth="1"/>
    <col min="10" max="10" width="20.7109375" customWidth="1"/>
    <col min="11" max="11" width="3" customWidth="1"/>
    <col min="12" max="12" width="20.7109375" customWidth="1"/>
    <col min="13" max="13" width="3" customWidth="1"/>
    <col min="14" max="14" width="16.140625" customWidth="1"/>
    <col min="15" max="15" width="3.140625" customWidth="1"/>
  </cols>
  <sheetData>
    <row r="1" spans="1:14" ht="18.75" x14ac:dyDescent="0.3">
      <c r="A1" s="1" t="s">
        <v>78</v>
      </c>
      <c r="H1" s="62" t="s">
        <v>61</v>
      </c>
      <c r="J1" s="74" t="s">
        <v>72</v>
      </c>
    </row>
    <row r="2" spans="1:14" ht="5.25" customHeight="1" x14ac:dyDescent="0.3">
      <c r="A2" s="1"/>
      <c r="H2" s="85"/>
      <c r="J2" s="84"/>
    </row>
    <row r="3" spans="1:14" ht="18.75" x14ac:dyDescent="0.3">
      <c r="A3" s="1"/>
    </row>
    <row r="4" spans="1:14" x14ac:dyDescent="0.25">
      <c r="A4" s="149" t="s">
        <v>0</v>
      </c>
      <c r="B4" s="150"/>
      <c r="C4" s="150"/>
      <c r="D4" s="150"/>
      <c r="E4" s="150"/>
      <c r="F4" s="150"/>
      <c r="G4" s="150"/>
      <c r="H4" s="150"/>
      <c r="I4" s="150"/>
      <c r="J4" s="150"/>
      <c r="K4" s="150"/>
      <c r="L4" s="150"/>
      <c r="M4" s="150"/>
      <c r="N4" s="151"/>
    </row>
    <row r="5" spans="1:14" x14ac:dyDescent="0.25">
      <c r="H5" s="3"/>
      <c r="I5" s="3"/>
      <c r="J5" s="3" t="s">
        <v>1</v>
      </c>
      <c r="K5" s="3"/>
      <c r="L5" s="3" t="s">
        <v>1</v>
      </c>
    </row>
    <row r="6" spans="1:14" x14ac:dyDescent="0.25">
      <c r="H6" s="3"/>
      <c r="I6" s="3"/>
      <c r="J6" s="3" t="s">
        <v>2</v>
      </c>
      <c r="K6" s="3"/>
      <c r="L6" s="3" t="s">
        <v>3</v>
      </c>
    </row>
    <row r="7" spans="1:14" x14ac:dyDescent="0.25">
      <c r="H7" s="15" t="s">
        <v>4</v>
      </c>
      <c r="I7" s="3"/>
      <c r="J7" s="15" t="s">
        <v>5</v>
      </c>
      <c r="K7" s="3"/>
      <c r="L7" s="15" t="s">
        <v>5</v>
      </c>
    </row>
    <row r="8" spans="1:14" x14ac:dyDescent="0.25">
      <c r="H8" s="3"/>
      <c r="I8" s="3"/>
      <c r="J8" s="3"/>
      <c r="K8" s="3"/>
      <c r="L8" s="3"/>
    </row>
    <row r="9" spans="1:14" x14ac:dyDescent="0.25">
      <c r="B9" t="s">
        <v>107</v>
      </c>
      <c r="H9" s="58">
        <v>0</v>
      </c>
      <c r="I9" s="3"/>
      <c r="J9" s="59">
        <v>0</v>
      </c>
      <c r="K9" s="3"/>
      <c r="L9" s="59">
        <v>0</v>
      </c>
    </row>
    <row r="10" spans="1:14" x14ac:dyDescent="0.25">
      <c r="B10" t="s">
        <v>6</v>
      </c>
      <c r="E10" s="3"/>
      <c r="F10" s="46">
        <v>0</v>
      </c>
      <c r="G10" s="6"/>
      <c r="H10" s="49">
        <f>ROUND(H9*F10,0)</f>
        <v>0</v>
      </c>
      <c r="I10" s="3"/>
      <c r="J10" s="9">
        <f>J$9*$F10</f>
        <v>0</v>
      </c>
      <c r="K10" s="3"/>
      <c r="L10" s="9">
        <f>L$9*$F10</f>
        <v>0</v>
      </c>
    </row>
    <row r="11" spans="1:14" x14ac:dyDescent="0.25">
      <c r="B11" t="s">
        <v>7</v>
      </c>
      <c r="E11" s="3"/>
      <c r="F11" s="46">
        <v>0</v>
      </c>
      <c r="G11" s="6"/>
      <c r="H11" s="9"/>
      <c r="I11" s="3"/>
      <c r="J11" s="9">
        <f>J$9*F11</f>
        <v>0</v>
      </c>
      <c r="K11" s="3"/>
      <c r="L11" s="9">
        <f>L$9*$F11</f>
        <v>0</v>
      </c>
    </row>
    <row r="12" spans="1:14" ht="9" customHeight="1" x14ac:dyDescent="0.25">
      <c r="K12" s="5"/>
    </row>
    <row r="13" spans="1:14" ht="15.75" thickBot="1" x14ac:dyDescent="0.3">
      <c r="B13" t="s">
        <v>8</v>
      </c>
      <c r="E13" s="4"/>
      <c r="H13" s="51">
        <f>H10</f>
        <v>0</v>
      </c>
      <c r="I13" s="68" t="s">
        <v>55</v>
      </c>
      <c r="J13" s="7">
        <f>J10-J11</f>
        <v>0</v>
      </c>
      <c r="K13" s="3"/>
      <c r="L13" s="7">
        <f>L10-L11</f>
        <v>0</v>
      </c>
    </row>
    <row r="14" spans="1:14" ht="15.75" thickTop="1" x14ac:dyDescent="0.25">
      <c r="E14" s="4"/>
      <c r="H14" s="5"/>
      <c r="I14" s="3"/>
      <c r="J14" s="5"/>
      <c r="K14" s="3"/>
    </row>
    <row r="15" spans="1:14" ht="15.75" thickBot="1" x14ac:dyDescent="0.3">
      <c r="B15" s="8" t="s">
        <v>10</v>
      </c>
      <c r="H15" s="5"/>
      <c r="I15" s="5"/>
      <c r="J15" s="7">
        <f>J13-L13</f>
        <v>0</v>
      </c>
    </row>
    <row r="16" spans="1:14" ht="15.75" thickTop="1" x14ac:dyDescent="0.25">
      <c r="B16" s="8"/>
      <c r="H16" s="5"/>
      <c r="I16" s="5"/>
      <c r="J16" s="9"/>
      <c r="K16" s="9"/>
    </row>
    <row r="17" spans="1:14" x14ac:dyDescent="0.25">
      <c r="A17" s="8"/>
      <c r="C17" s="8"/>
      <c r="D17" s="8"/>
      <c r="E17" s="8"/>
      <c r="F17" s="8"/>
      <c r="G17" s="8"/>
    </row>
    <row r="18" spans="1:14" x14ac:dyDescent="0.25">
      <c r="A18" s="149" t="s">
        <v>62</v>
      </c>
      <c r="B18" s="150"/>
      <c r="C18" s="150"/>
      <c r="D18" s="150"/>
      <c r="E18" s="150"/>
      <c r="F18" s="150"/>
      <c r="G18" s="150"/>
      <c r="H18" s="150"/>
      <c r="I18" s="150"/>
      <c r="J18" s="153"/>
      <c r="K18" s="150"/>
      <c r="L18" s="150"/>
      <c r="M18" s="150"/>
      <c r="N18" s="151"/>
    </row>
    <row r="19" spans="1:14" x14ac:dyDescent="0.25">
      <c r="B19" t="s">
        <v>54</v>
      </c>
      <c r="J19" s="58">
        <v>0</v>
      </c>
      <c r="K19" s="10"/>
    </row>
    <row r="20" spans="1:14" x14ac:dyDescent="0.25">
      <c r="B20" t="s">
        <v>58</v>
      </c>
      <c r="K20" s="10"/>
    </row>
    <row r="21" spans="1:14" x14ac:dyDescent="0.25">
      <c r="B21" t="s">
        <v>56</v>
      </c>
      <c r="C21" t="s">
        <v>12</v>
      </c>
      <c r="J21" s="41">
        <f>ROUND(J19*F11,0)</f>
        <v>0</v>
      </c>
      <c r="K21" s="10"/>
    </row>
    <row r="22" spans="1:14" x14ac:dyDescent="0.25">
      <c r="B22" t="s">
        <v>108</v>
      </c>
      <c r="J22" s="58">
        <v>0</v>
      </c>
      <c r="K22" s="69" t="s">
        <v>9</v>
      </c>
    </row>
    <row r="23" spans="1:14" ht="9" customHeight="1" x14ac:dyDescent="0.25">
      <c r="K23" s="5"/>
    </row>
    <row r="24" spans="1:14" ht="15.75" thickBot="1" x14ac:dyDescent="0.3">
      <c r="B24" t="s">
        <v>69</v>
      </c>
      <c r="J24" s="7">
        <f>J21-J22</f>
        <v>0</v>
      </c>
      <c r="K24" s="5"/>
    </row>
    <row r="25" spans="1:14" ht="15.75" thickTop="1" x14ac:dyDescent="0.25">
      <c r="K25" s="5"/>
    </row>
    <row r="26" spans="1:14" x14ac:dyDescent="0.25">
      <c r="K26" s="5"/>
    </row>
    <row r="27" spans="1:14" x14ac:dyDescent="0.25">
      <c r="A27" s="149" t="s">
        <v>53</v>
      </c>
      <c r="B27" s="150"/>
      <c r="C27" s="150"/>
      <c r="D27" s="150"/>
      <c r="E27" s="150"/>
      <c r="F27" s="150"/>
      <c r="G27" s="150"/>
      <c r="H27" s="150"/>
      <c r="I27" s="150"/>
      <c r="J27" s="150"/>
      <c r="K27" s="150"/>
      <c r="L27" s="150"/>
      <c r="M27" s="150"/>
      <c r="N27" s="151"/>
    </row>
    <row r="28" spans="1:14" x14ac:dyDescent="0.25">
      <c r="H28" s="152" t="s">
        <v>14</v>
      </c>
      <c r="I28" s="152"/>
      <c r="J28" s="152"/>
      <c r="K28" s="5"/>
      <c r="L28" s="150" t="s">
        <v>15</v>
      </c>
      <c r="M28" s="150"/>
      <c r="N28" s="150"/>
    </row>
    <row r="29" spans="1:14" x14ac:dyDescent="0.25">
      <c r="H29" s="14">
        <v>41639</v>
      </c>
      <c r="I29" s="14"/>
      <c r="J29" s="14">
        <v>42004</v>
      </c>
      <c r="K29" s="5"/>
    </row>
    <row r="30" spans="1:14" x14ac:dyDescent="0.25">
      <c r="F30" s="3" t="s">
        <v>109</v>
      </c>
      <c r="H30" s="39">
        <f>F10</f>
        <v>0</v>
      </c>
      <c r="I30" s="38"/>
      <c r="J30" s="39">
        <f>F11</f>
        <v>0</v>
      </c>
      <c r="K30" s="5"/>
      <c r="L30" s="4" t="s">
        <v>16</v>
      </c>
      <c r="M30" s="4"/>
      <c r="N30" s="4" t="s">
        <v>17</v>
      </c>
    </row>
    <row r="31" spans="1:14" x14ac:dyDescent="0.25">
      <c r="F31" s="110" t="s">
        <v>110</v>
      </c>
      <c r="H31" s="15" t="s">
        <v>18</v>
      </c>
      <c r="I31" s="15"/>
      <c r="J31" s="15" t="s">
        <v>19</v>
      </c>
      <c r="K31" s="5"/>
      <c r="L31" s="16" t="s">
        <v>20</v>
      </c>
      <c r="M31" s="16"/>
      <c r="N31" s="16" t="s">
        <v>20</v>
      </c>
    </row>
    <row r="32" spans="1:14" x14ac:dyDescent="0.25">
      <c r="A32" s="6" t="s">
        <v>21</v>
      </c>
      <c r="F32" s="4"/>
      <c r="J32" s="4"/>
      <c r="K32" s="5"/>
    </row>
    <row r="33" spans="1:15" x14ac:dyDescent="0.25">
      <c r="B33" t="s">
        <v>70</v>
      </c>
      <c r="F33" s="58">
        <v>0</v>
      </c>
      <c r="H33" s="50">
        <v>0</v>
      </c>
      <c r="I33" s="52"/>
      <c r="J33" s="50">
        <f>ROUND(F33*$J$30,0)</f>
        <v>0</v>
      </c>
      <c r="K33" s="10"/>
      <c r="L33" s="55">
        <f>J33-H33</f>
        <v>0</v>
      </c>
      <c r="M33" s="69" t="s">
        <v>23</v>
      </c>
      <c r="N33" s="5"/>
    </row>
    <row r="34" spans="1:15" x14ac:dyDescent="0.25">
      <c r="B34" t="s">
        <v>71</v>
      </c>
      <c r="F34" s="58">
        <v>0</v>
      </c>
      <c r="H34" s="50"/>
      <c r="I34" s="52"/>
      <c r="J34" s="50">
        <f>ROUND(F34*$J$30,0)</f>
        <v>0</v>
      </c>
      <c r="K34" s="10"/>
      <c r="L34" s="55">
        <f>J34-H34</f>
        <v>0</v>
      </c>
      <c r="M34" s="70" t="s">
        <v>25</v>
      </c>
      <c r="N34" s="5"/>
    </row>
    <row r="35" spans="1:15" x14ac:dyDescent="0.25">
      <c r="B35" t="s">
        <v>121</v>
      </c>
      <c r="F35" s="58">
        <v>0</v>
      </c>
      <c r="H35" s="50"/>
      <c r="I35" s="52"/>
      <c r="J35" s="50">
        <f>ROUND(F35*$J$30,0)</f>
        <v>0</v>
      </c>
      <c r="K35" s="10"/>
      <c r="L35" s="55">
        <f>J35-H35</f>
        <v>0</v>
      </c>
      <c r="M35" s="70" t="s">
        <v>27</v>
      </c>
      <c r="N35" s="5"/>
    </row>
    <row r="36" spans="1:15" x14ac:dyDescent="0.25">
      <c r="A36" s="6" t="s">
        <v>26</v>
      </c>
      <c r="H36" s="50"/>
      <c r="I36" s="52"/>
      <c r="J36" s="52"/>
      <c r="K36" s="10"/>
      <c r="L36" s="5"/>
      <c r="M36" s="5"/>
      <c r="N36" s="5"/>
    </row>
    <row r="37" spans="1:15" x14ac:dyDescent="0.25">
      <c r="A37" s="6"/>
      <c r="B37" t="s">
        <v>70</v>
      </c>
      <c r="F37" s="58">
        <v>0</v>
      </c>
      <c r="H37" s="50">
        <v>0</v>
      </c>
      <c r="I37" s="52"/>
      <c r="J37" s="50">
        <f>ROUND(F37*$J$30,0)</f>
        <v>0</v>
      </c>
      <c r="K37" s="10"/>
      <c r="L37" s="5"/>
      <c r="M37" s="68" t="s">
        <v>28</v>
      </c>
      <c r="N37" s="55">
        <f>J37-H37</f>
        <v>0</v>
      </c>
    </row>
    <row r="38" spans="1:15" x14ac:dyDescent="0.25">
      <c r="B38" t="s">
        <v>71</v>
      </c>
      <c r="F38" s="58">
        <v>0</v>
      </c>
      <c r="H38" s="50"/>
      <c r="I38" s="52"/>
      <c r="J38" s="50">
        <f>ROUND(F38*$J$30,0)</f>
        <v>0</v>
      </c>
      <c r="K38" s="10"/>
      <c r="L38" s="5"/>
      <c r="M38" s="68" t="s">
        <v>30</v>
      </c>
      <c r="N38" s="55">
        <f>J38-H38</f>
        <v>0</v>
      </c>
    </row>
    <row r="39" spans="1:15" x14ac:dyDescent="0.25">
      <c r="F39" s="11"/>
      <c r="H39" s="50"/>
      <c r="I39" s="52"/>
      <c r="J39" s="53"/>
      <c r="K39" s="10"/>
      <c r="L39" s="5"/>
      <c r="M39" s="42"/>
      <c r="N39" s="5"/>
    </row>
    <row r="40" spans="1:15" x14ac:dyDescent="0.25">
      <c r="A40" t="s">
        <v>90</v>
      </c>
      <c r="F40" s="58">
        <v>0</v>
      </c>
      <c r="H40" s="54">
        <f>H10</f>
        <v>0</v>
      </c>
      <c r="I40" s="54"/>
      <c r="J40" s="50">
        <f>ROUND(F40*$J$30,0)</f>
        <v>0</v>
      </c>
      <c r="K40" s="10"/>
      <c r="M40" s="68" t="s">
        <v>31</v>
      </c>
      <c r="N40" s="55">
        <f>(J40-H40)</f>
        <v>0</v>
      </c>
    </row>
    <row r="41" spans="1:15" x14ac:dyDescent="0.25">
      <c r="J41" s="42"/>
      <c r="K41" s="10"/>
      <c r="L41" s="5"/>
      <c r="M41" s="5"/>
      <c r="N41" s="5"/>
      <c r="O41" s="42"/>
    </row>
    <row r="42" spans="1:15" ht="15.75" thickBot="1" x14ac:dyDescent="0.3">
      <c r="A42" t="s">
        <v>126</v>
      </c>
      <c r="F42" s="58">
        <v>0</v>
      </c>
      <c r="H42" s="19">
        <v>0</v>
      </c>
      <c r="I42" s="18"/>
      <c r="J42" s="43">
        <f>ROUND(F42*$J$30,0)</f>
        <v>0</v>
      </c>
      <c r="K42" s="69" t="s">
        <v>43</v>
      </c>
      <c r="L42" s="5"/>
      <c r="M42" s="5"/>
      <c r="N42" s="5"/>
    </row>
    <row r="43" spans="1:15" ht="15.75" thickTop="1" x14ac:dyDescent="0.25">
      <c r="H43" s="4"/>
      <c r="I43" s="4"/>
      <c r="J43" s="4"/>
      <c r="K43" s="10"/>
    </row>
    <row r="44" spans="1:15" x14ac:dyDescent="0.25">
      <c r="K44" s="5"/>
    </row>
    <row r="45" spans="1:15" x14ac:dyDescent="0.25">
      <c r="A45" s="149" t="s">
        <v>64</v>
      </c>
      <c r="B45" s="150"/>
      <c r="C45" s="150"/>
      <c r="D45" s="150"/>
      <c r="E45" s="150"/>
      <c r="F45" s="150"/>
      <c r="G45" s="150"/>
      <c r="H45" s="150"/>
      <c r="I45" s="150"/>
      <c r="J45" s="150"/>
      <c r="K45" s="150"/>
      <c r="L45" s="150"/>
      <c r="M45" s="150"/>
      <c r="N45" s="151"/>
    </row>
    <row r="46" spans="1:15" x14ac:dyDescent="0.25">
      <c r="H46" s="152" t="s">
        <v>14</v>
      </c>
      <c r="I46" s="152"/>
      <c r="J46" s="152"/>
      <c r="K46" s="5"/>
      <c r="L46" s="150" t="s">
        <v>15</v>
      </c>
      <c r="M46" s="150"/>
      <c r="N46" s="150"/>
    </row>
    <row r="47" spans="1:15" x14ac:dyDescent="0.25">
      <c r="H47" s="14">
        <v>41639</v>
      </c>
      <c r="I47" s="14"/>
      <c r="J47" s="14">
        <v>42004</v>
      </c>
      <c r="K47" s="5"/>
    </row>
    <row r="48" spans="1:15" x14ac:dyDescent="0.25">
      <c r="F48" s="3" t="s">
        <v>109</v>
      </c>
      <c r="H48" s="39">
        <f>F10</f>
        <v>0</v>
      </c>
      <c r="I48" s="38"/>
      <c r="J48" s="39">
        <f>J30</f>
        <v>0</v>
      </c>
      <c r="K48" s="5"/>
      <c r="L48" s="4" t="s">
        <v>16</v>
      </c>
      <c r="M48" s="4"/>
      <c r="N48" s="4" t="s">
        <v>17</v>
      </c>
    </row>
    <row r="49" spans="1:14" x14ac:dyDescent="0.25">
      <c r="F49" s="15" t="s">
        <v>111</v>
      </c>
      <c r="H49" s="15" t="s">
        <v>18</v>
      </c>
      <c r="I49" s="15"/>
      <c r="J49" s="15" t="s">
        <v>19</v>
      </c>
      <c r="K49" s="5"/>
      <c r="L49" s="16" t="s">
        <v>20</v>
      </c>
      <c r="M49" s="16"/>
      <c r="N49" s="16" t="s">
        <v>20</v>
      </c>
    </row>
    <row r="50" spans="1:14" x14ac:dyDescent="0.25">
      <c r="K50" s="5"/>
    </row>
    <row r="51" spans="1:14" x14ac:dyDescent="0.25">
      <c r="B51" t="s">
        <v>32</v>
      </c>
      <c r="F51" s="54">
        <f>J9</f>
        <v>0</v>
      </c>
      <c r="G51" s="52"/>
      <c r="H51" s="56">
        <f>F51*H48</f>
        <v>0</v>
      </c>
      <c r="I51" s="56"/>
      <c r="J51" s="56">
        <f>ROUND(F51*$J$48,0)</f>
        <v>0</v>
      </c>
      <c r="K51" s="5"/>
      <c r="L51" s="12">
        <f>J51-H51</f>
        <v>0</v>
      </c>
      <c r="M51" s="21"/>
    </row>
    <row r="52" spans="1:14" x14ac:dyDescent="0.25">
      <c r="B52" t="s">
        <v>33</v>
      </c>
      <c r="F52" s="54">
        <f>L9</f>
        <v>0</v>
      </c>
      <c r="G52" s="52"/>
      <c r="H52" s="56">
        <f>F52*H48</f>
        <v>0</v>
      </c>
      <c r="I52" s="56"/>
      <c r="J52" s="56">
        <f>ROUND(F52*$J$48,0)</f>
        <v>0</v>
      </c>
      <c r="K52" s="5"/>
      <c r="L52" s="12">
        <f>J52-H52</f>
        <v>0</v>
      </c>
      <c r="M52" s="21"/>
    </row>
    <row r="53" spans="1:14" x14ac:dyDescent="0.25">
      <c r="B53" t="s">
        <v>29</v>
      </c>
      <c r="F53" s="56">
        <f>H9</f>
        <v>0</v>
      </c>
      <c r="G53" s="52"/>
      <c r="H53" s="56">
        <f>H10</f>
        <v>0</v>
      </c>
      <c r="I53" s="56"/>
      <c r="J53" s="56">
        <f>ROUND(F53*$J$48,0)</f>
        <v>0</v>
      </c>
      <c r="K53" s="5"/>
      <c r="L53" s="13"/>
      <c r="M53" s="13"/>
      <c r="N53" s="22">
        <f>J53-H53</f>
        <v>0</v>
      </c>
    </row>
    <row r="54" spans="1:14" x14ac:dyDescent="0.25">
      <c r="C54" t="s">
        <v>65</v>
      </c>
      <c r="K54" s="5"/>
      <c r="L54" s="9">
        <f>SUM(L51:L53)</f>
        <v>0</v>
      </c>
      <c r="M54" s="9"/>
      <c r="N54" s="9">
        <f>SUM(N51:N53)</f>
        <v>0</v>
      </c>
    </row>
    <row r="55" spans="1:14" ht="9" customHeight="1" x14ac:dyDescent="0.25"/>
    <row r="56" spans="1:14" ht="15.75" thickBot="1" x14ac:dyDescent="0.3">
      <c r="C56" t="s">
        <v>136</v>
      </c>
      <c r="L56" s="19">
        <f>+N54-L54</f>
        <v>0</v>
      </c>
      <c r="M56" s="23"/>
      <c r="N56" s="5"/>
    </row>
    <row r="57" spans="1:14" ht="15.75" thickTop="1" x14ac:dyDescent="0.25">
      <c r="L57" s="9"/>
      <c r="M57" s="9"/>
      <c r="N57" s="9"/>
    </row>
    <row r="59" spans="1:14" x14ac:dyDescent="0.25">
      <c r="A59" s="149" t="s">
        <v>63</v>
      </c>
      <c r="B59" s="150"/>
      <c r="C59" s="150"/>
      <c r="D59" s="150"/>
      <c r="E59" s="150"/>
      <c r="F59" s="150"/>
      <c r="G59" s="150"/>
      <c r="H59" s="150"/>
      <c r="I59" s="150"/>
      <c r="J59" s="150"/>
      <c r="K59" s="150"/>
      <c r="L59" s="150"/>
      <c r="M59" s="150"/>
      <c r="N59" s="151"/>
    </row>
    <row r="60" spans="1:14" x14ac:dyDescent="0.25">
      <c r="H60" s="3" t="s">
        <v>112</v>
      </c>
      <c r="I60" s="3"/>
    </row>
    <row r="61" spans="1:14" x14ac:dyDescent="0.25">
      <c r="H61" s="3" t="s">
        <v>113</v>
      </c>
      <c r="I61" s="3"/>
      <c r="J61" s="3" t="s">
        <v>66</v>
      </c>
      <c r="K61" s="3"/>
    </row>
    <row r="62" spans="1:14" x14ac:dyDescent="0.25">
      <c r="H62" s="40">
        <f>F11</f>
        <v>0</v>
      </c>
      <c r="I62" s="25"/>
      <c r="J62" s="3" t="s">
        <v>34</v>
      </c>
      <c r="K62" s="3"/>
      <c r="L62" s="3" t="s">
        <v>35</v>
      </c>
      <c r="M62" s="3"/>
    </row>
    <row r="63" spans="1:14" x14ac:dyDescent="0.25">
      <c r="H63" s="15" t="s">
        <v>18</v>
      </c>
      <c r="I63" s="25"/>
      <c r="J63" s="15" t="s">
        <v>19</v>
      </c>
      <c r="K63" s="3"/>
      <c r="L63" s="15" t="s">
        <v>20</v>
      </c>
      <c r="M63" s="3"/>
    </row>
    <row r="64" spans="1:14" x14ac:dyDescent="0.25">
      <c r="B64" t="s">
        <v>68</v>
      </c>
      <c r="F64" s="58">
        <v>0</v>
      </c>
      <c r="H64" s="20">
        <f>F64*H62</f>
        <v>0</v>
      </c>
      <c r="I64" s="20"/>
      <c r="J64" s="20">
        <f>J22</f>
        <v>0</v>
      </c>
      <c r="K64" s="3"/>
      <c r="L64" s="20">
        <f>ROUND(J64-H64,0)</f>
        <v>0</v>
      </c>
      <c r="M64" s="20"/>
    </row>
    <row r="67" spans="1:14" x14ac:dyDescent="0.25">
      <c r="A67" s="149" t="s">
        <v>139</v>
      </c>
      <c r="B67" s="150"/>
      <c r="C67" s="150"/>
      <c r="D67" s="150"/>
      <c r="E67" s="150"/>
      <c r="F67" s="150"/>
      <c r="G67" s="150"/>
      <c r="H67" s="150"/>
      <c r="I67" s="150"/>
      <c r="J67" s="150"/>
      <c r="K67" s="150"/>
      <c r="L67" s="150"/>
      <c r="M67" s="150"/>
      <c r="N67" s="151"/>
    </row>
    <row r="68" spans="1:14" x14ac:dyDescent="0.25">
      <c r="B68" s="8"/>
      <c r="C68" s="8"/>
      <c r="D68" s="8"/>
      <c r="E68" s="8"/>
      <c r="F68" s="3" t="s">
        <v>21</v>
      </c>
      <c r="G68" s="3"/>
      <c r="H68" s="3" t="s">
        <v>127</v>
      </c>
      <c r="I68" s="3"/>
      <c r="J68" s="3" t="s">
        <v>37</v>
      </c>
      <c r="K68" s="3"/>
    </row>
    <row r="69" spans="1:14" x14ac:dyDescent="0.25">
      <c r="A69" s="8" t="s">
        <v>11</v>
      </c>
      <c r="B69" s="2"/>
      <c r="C69" s="8"/>
      <c r="D69" s="8"/>
      <c r="E69" s="8"/>
      <c r="F69" s="15" t="s">
        <v>38</v>
      </c>
      <c r="G69" s="3"/>
      <c r="H69" s="15" t="s">
        <v>128</v>
      </c>
      <c r="J69" s="15" t="s">
        <v>39</v>
      </c>
      <c r="K69" s="3"/>
    </row>
    <row r="71" spans="1:14" x14ac:dyDescent="0.25">
      <c r="B71" t="s">
        <v>40</v>
      </c>
      <c r="F71" s="12" t="e">
        <f>L56-J71</f>
        <v>#DIV/0!</v>
      </c>
      <c r="G71" s="26"/>
      <c r="H71" s="12">
        <f>L56</f>
        <v>0</v>
      </c>
      <c r="J71" s="12" t="e">
        <f>ROUND(L56/F76,0)</f>
        <v>#DIV/0!</v>
      </c>
      <c r="K71" s="12"/>
    </row>
    <row r="72" spans="1:14" x14ac:dyDescent="0.25">
      <c r="B72" t="s">
        <v>41</v>
      </c>
      <c r="F72" s="22" t="e">
        <f>L64-J72</f>
        <v>#DIV/0!</v>
      </c>
      <c r="G72" s="26"/>
      <c r="H72" s="22">
        <f>L64</f>
        <v>0</v>
      </c>
      <c r="J72" s="22" t="e">
        <f>ROUND(L64/F76,0)</f>
        <v>#DIV/0!</v>
      </c>
      <c r="K72" s="26"/>
    </row>
    <row r="73" spans="1:14" ht="9" customHeight="1" x14ac:dyDescent="0.25">
      <c r="F73" s="12"/>
      <c r="G73" s="26"/>
      <c r="H73" s="12"/>
    </row>
    <row r="74" spans="1:14" ht="15.75" thickBot="1" x14ac:dyDescent="0.3">
      <c r="C74" t="s">
        <v>42</v>
      </c>
      <c r="F74" s="57" t="e">
        <f>F71+F72</f>
        <v>#DIV/0!</v>
      </c>
      <c r="G74" s="67" t="s">
        <v>44</v>
      </c>
      <c r="H74" s="27">
        <f>H71+H72</f>
        <v>0</v>
      </c>
      <c r="I74" s="114" t="s">
        <v>137</v>
      </c>
      <c r="J74" s="57" t="e">
        <f>J71+J72</f>
        <v>#DIV/0!</v>
      </c>
      <c r="K74" s="67" t="s">
        <v>13</v>
      </c>
    </row>
    <row r="75" spans="1:14" ht="15.75" thickTop="1" x14ac:dyDescent="0.25">
      <c r="F75" s="28"/>
      <c r="H75" s="21"/>
      <c r="I75" s="21"/>
      <c r="J75" s="28"/>
      <c r="K75" s="28"/>
    </row>
    <row r="76" spans="1:14" x14ac:dyDescent="0.25">
      <c r="B76" t="s">
        <v>79</v>
      </c>
      <c r="F76" s="47">
        <v>0</v>
      </c>
      <c r="H76" s="21" t="s">
        <v>45</v>
      </c>
      <c r="I76" s="21"/>
      <c r="J76" s="21"/>
      <c r="K76" s="21"/>
    </row>
    <row r="77" spans="1:14" x14ac:dyDescent="0.25">
      <c r="F77" s="21"/>
      <c r="H77" s="21"/>
      <c r="I77" s="21"/>
      <c r="J77" s="21"/>
      <c r="K77" s="21"/>
    </row>
    <row r="78" spans="1:14" x14ac:dyDescent="0.25">
      <c r="J78" s="31"/>
    </row>
    <row r="79" spans="1:14" s="2" customFormat="1" x14ac:dyDescent="0.25">
      <c r="A79" s="149" t="s">
        <v>67</v>
      </c>
      <c r="B79" s="150"/>
      <c r="C79" s="150"/>
      <c r="D79" s="150"/>
      <c r="E79" s="150"/>
      <c r="F79" s="150"/>
      <c r="G79" s="150"/>
      <c r="H79" s="150"/>
      <c r="I79" s="150"/>
      <c r="J79" s="150"/>
      <c r="K79" s="150"/>
      <c r="L79" s="150"/>
      <c r="M79" s="150"/>
      <c r="N79" s="151"/>
    </row>
    <row r="80" spans="1:14" x14ac:dyDescent="0.25">
      <c r="J80" s="148"/>
      <c r="K80" s="148"/>
      <c r="L80" s="45"/>
    </row>
    <row r="81" spans="1:12" ht="15.75" thickBot="1" x14ac:dyDescent="0.3">
      <c r="F81" s="29" t="s">
        <v>46</v>
      </c>
      <c r="G81" s="8"/>
      <c r="H81" s="29" t="s">
        <v>47</v>
      </c>
      <c r="I81" s="30"/>
      <c r="J81" s="30"/>
      <c r="K81" s="30"/>
      <c r="L81" s="30"/>
    </row>
    <row r="82" spans="1:12" ht="15.75" thickTop="1" x14ac:dyDescent="0.25">
      <c r="A82" s="8" t="s">
        <v>74</v>
      </c>
      <c r="F82" s="30"/>
      <c r="G82" s="8"/>
      <c r="H82" s="30"/>
      <c r="I82" s="30"/>
    </row>
    <row r="83" spans="1:12" x14ac:dyDescent="0.25">
      <c r="A83" s="8"/>
      <c r="B83" t="s">
        <v>22</v>
      </c>
      <c r="F83" s="55">
        <f>IF(L33&gt;0,L33,0)</f>
        <v>0</v>
      </c>
      <c r="G83" s="65" t="s">
        <v>23</v>
      </c>
      <c r="H83" s="55">
        <f>IF(L33&lt;0,-L33,0)</f>
        <v>0</v>
      </c>
      <c r="I83" s="11"/>
      <c r="J83" s="31"/>
    </row>
    <row r="84" spans="1:12" x14ac:dyDescent="0.25">
      <c r="A84" s="8"/>
      <c r="B84" t="s">
        <v>24</v>
      </c>
      <c r="F84" s="41">
        <f t="shared" ref="F84:F85" si="0">IF(L34&gt;0,L34,0)</f>
        <v>0</v>
      </c>
      <c r="G84" s="65" t="s">
        <v>25</v>
      </c>
      <c r="H84" s="41">
        <f t="shared" ref="H84:H85" si="1">IF(L34&lt;0,-L34,0)</f>
        <v>0</v>
      </c>
      <c r="J84" s="31"/>
      <c r="L84" s="26"/>
    </row>
    <row r="85" spans="1:12" x14ac:dyDescent="0.25">
      <c r="A85" s="8"/>
      <c r="B85" t="s">
        <v>50</v>
      </c>
      <c r="F85" s="41">
        <f t="shared" si="0"/>
        <v>0</v>
      </c>
      <c r="G85" s="65" t="s">
        <v>27</v>
      </c>
      <c r="H85" s="41">
        <f t="shared" si="1"/>
        <v>0</v>
      </c>
      <c r="J85" s="31"/>
      <c r="K85" s="31"/>
      <c r="L85" s="26"/>
    </row>
    <row r="86" spans="1:12" x14ac:dyDescent="0.25">
      <c r="A86" s="8"/>
      <c r="B86" t="s">
        <v>73</v>
      </c>
      <c r="F86" s="41" t="e">
        <f>IF(F74&gt;0,F74,0)</f>
        <v>#DIV/0!</v>
      </c>
      <c r="G86" s="65" t="s">
        <v>44</v>
      </c>
      <c r="H86" s="41" t="e">
        <f>IF(F74&lt;0,-F74,0)</f>
        <v>#DIV/0!</v>
      </c>
      <c r="J86" s="31"/>
      <c r="K86" s="31"/>
      <c r="L86" s="26"/>
    </row>
    <row r="87" spans="1:12" x14ac:dyDescent="0.25">
      <c r="A87" s="8" t="s">
        <v>75</v>
      </c>
      <c r="F87" s="41"/>
      <c r="G87" s="65"/>
      <c r="H87" s="41"/>
      <c r="J87" s="31"/>
      <c r="L87" s="26"/>
    </row>
    <row r="88" spans="1:12" x14ac:dyDescent="0.25">
      <c r="A88" s="8"/>
      <c r="B88" t="s">
        <v>48</v>
      </c>
      <c r="F88" s="41">
        <f>IF(J42&gt;0,J42,0)</f>
        <v>0</v>
      </c>
      <c r="G88" s="65" t="s">
        <v>43</v>
      </c>
      <c r="H88" s="41">
        <f>IF(J42&lt;0,-J42,0)</f>
        <v>0</v>
      </c>
      <c r="I88" s="12"/>
      <c r="J88" s="31"/>
      <c r="L88" s="26"/>
    </row>
    <row r="89" spans="1:12" x14ac:dyDescent="0.25">
      <c r="A89" s="8"/>
      <c r="B89" t="s">
        <v>49</v>
      </c>
      <c r="F89" s="41" t="e">
        <f>IF(J74&gt;0,J74,0)</f>
        <v>#DIV/0!</v>
      </c>
      <c r="G89" s="65" t="s">
        <v>13</v>
      </c>
      <c r="H89" s="41" t="e">
        <f>IF(J74&lt;0,-J74,0)</f>
        <v>#DIV/0!</v>
      </c>
      <c r="I89" s="12"/>
      <c r="J89" s="31"/>
      <c r="L89" s="26"/>
    </row>
    <row r="90" spans="1:12" x14ac:dyDescent="0.25">
      <c r="A90" s="8"/>
      <c r="B90" t="s">
        <v>52</v>
      </c>
      <c r="F90" s="75">
        <v>0</v>
      </c>
      <c r="G90" s="65"/>
      <c r="H90" s="41"/>
      <c r="I90" s="12"/>
      <c r="L90" s="26"/>
    </row>
    <row r="91" spans="1:12" x14ac:dyDescent="0.25">
      <c r="A91" s="8" t="s">
        <v>76</v>
      </c>
      <c r="F91" s="41"/>
      <c r="G91" s="76"/>
      <c r="H91" s="41"/>
      <c r="I91" s="64"/>
      <c r="J91" s="31"/>
      <c r="L91" s="26"/>
    </row>
    <row r="92" spans="1:12" x14ac:dyDescent="0.25">
      <c r="A92" s="8"/>
      <c r="B92" t="s">
        <v>22</v>
      </c>
      <c r="F92" s="41">
        <f>IF(N37&lt;0,-N37,0)</f>
        <v>0</v>
      </c>
      <c r="G92" s="65" t="s">
        <v>28</v>
      </c>
      <c r="H92" s="41">
        <f>IF(N37&gt;0,N37,0)</f>
        <v>0</v>
      </c>
      <c r="K92" s="31"/>
      <c r="L92" s="26"/>
    </row>
    <row r="93" spans="1:12" x14ac:dyDescent="0.25">
      <c r="A93" s="8"/>
      <c r="B93" t="s">
        <v>24</v>
      </c>
      <c r="F93" s="41">
        <f>IF(N38&lt;0,-N38,0)</f>
        <v>0</v>
      </c>
      <c r="G93" s="65" t="s">
        <v>30</v>
      </c>
      <c r="H93" s="41">
        <f>IF(N38&gt;0,N38,0)</f>
        <v>0</v>
      </c>
    </row>
    <row r="94" spans="1:12" x14ac:dyDescent="0.25">
      <c r="A94" s="8" t="s">
        <v>60</v>
      </c>
      <c r="F94" s="41"/>
      <c r="G94" s="66"/>
      <c r="H94" s="41"/>
      <c r="J94" s="31"/>
      <c r="K94" s="31"/>
      <c r="L94" s="26"/>
    </row>
    <row r="95" spans="1:12" x14ac:dyDescent="0.25">
      <c r="A95" s="8"/>
      <c r="B95" t="s">
        <v>114</v>
      </c>
      <c r="F95" s="41">
        <f>IF(J22&lt;0,-J22,0)</f>
        <v>0</v>
      </c>
      <c r="G95" s="65" t="s">
        <v>9</v>
      </c>
      <c r="H95" s="41">
        <f>IF(J22&gt;0,J22,0)</f>
        <v>0</v>
      </c>
      <c r="J95" s="31"/>
      <c r="K95" s="31"/>
      <c r="L95" s="26"/>
    </row>
    <row r="96" spans="1:12" x14ac:dyDescent="0.25">
      <c r="A96" s="8"/>
      <c r="F96" s="41"/>
      <c r="G96" s="41"/>
      <c r="H96" s="41"/>
      <c r="I96" s="66"/>
      <c r="J96" s="31"/>
      <c r="K96" s="31"/>
      <c r="L96" s="26"/>
    </row>
    <row r="97" spans="1:14" x14ac:dyDescent="0.25">
      <c r="A97" s="8" t="s">
        <v>77</v>
      </c>
      <c r="F97" s="41">
        <f>IF(N40&lt;0,-N40,0)</f>
        <v>0</v>
      </c>
      <c r="G97" s="65" t="s">
        <v>31</v>
      </c>
      <c r="H97" s="41">
        <f>IF(N40&gt;0,N40,0)</f>
        <v>0</v>
      </c>
      <c r="J97" s="31"/>
      <c r="K97" s="31"/>
      <c r="L97" s="26"/>
    </row>
    <row r="98" spans="1:14" ht="15.75" thickBot="1" x14ac:dyDescent="0.3">
      <c r="F98" s="51" t="e">
        <f>SUM(F83:F97)</f>
        <v>#DIV/0!</v>
      </c>
      <c r="G98" s="77"/>
      <c r="H98" s="51" t="e">
        <f>SUM(H83:H97)</f>
        <v>#DIV/0!</v>
      </c>
      <c r="I98" s="20"/>
      <c r="J98" s="20"/>
      <c r="K98" s="20"/>
      <c r="L98" s="20"/>
    </row>
    <row r="99" spans="1:14" ht="15.75" thickTop="1" x14ac:dyDescent="0.25">
      <c r="K99" s="31"/>
    </row>
    <row r="100" spans="1:14" x14ac:dyDescent="0.25">
      <c r="H100" s="44" t="e">
        <f>F98-H98</f>
        <v>#DIV/0!</v>
      </c>
      <c r="I100" s="61" t="s">
        <v>51</v>
      </c>
    </row>
    <row r="101" spans="1:14" x14ac:dyDescent="0.25">
      <c r="B101" s="60" t="s">
        <v>57</v>
      </c>
      <c r="H101" s="78"/>
    </row>
    <row r="103" spans="1:14" x14ac:dyDescent="0.25">
      <c r="B103" s="36"/>
      <c r="J103" s="148"/>
      <c r="K103" s="148"/>
      <c r="L103" s="45"/>
    </row>
    <row r="104" spans="1:14" x14ac:dyDescent="0.25">
      <c r="A104" s="149" t="s">
        <v>115</v>
      </c>
      <c r="B104" s="150"/>
      <c r="C104" s="150"/>
      <c r="D104" s="150"/>
      <c r="E104" s="150"/>
      <c r="F104" s="150"/>
      <c r="G104" s="150"/>
      <c r="H104" s="150"/>
      <c r="I104" s="150"/>
      <c r="J104" s="150"/>
      <c r="K104" s="150"/>
      <c r="L104" s="150"/>
      <c r="M104" s="150"/>
      <c r="N104" s="151"/>
    </row>
    <row r="106" spans="1:14" x14ac:dyDescent="0.25">
      <c r="B106" t="s">
        <v>116</v>
      </c>
      <c r="F106" s="48">
        <v>0</v>
      </c>
      <c r="G106" s="33"/>
      <c r="H106" s="33"/>
      <c r="I106" s="33"/>
      <c r="K106" s="37"/>
      <c r="L106" s="37"/>
    </row>
    <row r="107" spans="1:14" x14ac:dyDescent="0.25">
      <c r="C107" t="s">
        <v>84</v>
      </c>
      <c r="F107" s="33"/>
      <c r="G107" s="33"/>
      <c r="H107" s="5">
        <f>F106</f>
        <v>0</v>
      </c>
      <c r="I107" s="32"/>
      <c r="J107" s="37"/>
      <c r="K107" s="37"/>
      <c r="L107" s="37"/>
    </row>
    <row r="109" spans="1:14" x14ac:dyDescent="0.25">
      <c r="B109" s="60" t="s">
        <v>59</v>
      </c>
    </row>
    <row r="112" spans="1:14" x14ac:dyDescent="0.25">
      <c r="A112" s="149" t="s">
        <v>117</v>
      </c>
      <c r="B112" s="150"/>
      <c r="C112" s="150"/>
      <c r="D112" s="150"/>
      <c r="E112" s="150"/>
      <c r="F112" s="150"/>
      <c r="G112" s="150"/>
      <c r="H112" s="150"/>
      <c r="I112" s="150"/>
      <c r="J112" s="150"/>
      <c r="K112" s="150"/>
      <c r="L112" s="150"/>
      <c r="M112" s="150"/>
      <c r="N112" s="151"/>
    </row>
    <row r="113" spans="2:12" x14ac:dyDescent="0.25">
      <c r="J113" s="31"/>
      <c r="L113" s="12"/>
    </row>
    <row r="114" spans="2:12" x14ac:dyDescent="0.25">
      <c r="B114" t="s">
        <v>118</v>
      </c>
      <c r="F114" s="73">
        <f>J22</f>
        <v>0</v>
      </c>
      <c r="G114" s="70" t="s">
        <v>9</v>
      </c>
      <c r="H114" s="5"/>
      <c r="I114" s="5"/>
      <c r="J114" s="63"/>
      <c r="L114" s="12"/>
    </row>
    <row r="115" spans="2:12" x14ac:dyDescent="0.25">
      <c r="B115" t="s">
        <v>119</v>
      </c>
      <c r="F115" s="5">
        <f>H116-F114</f>
        <v>0</v>
      </c>
      <c r="G115" s="17"/>
      <c r="H115" s="5"/>
      <c r="I115" s="5"/>
      <c r="J115" s="20"/>
      <c r="L115" s="5"/>
    </row>
    <row r="116" spans="2:12" x14ac:dyDescent="0.25">
      <c r="C116" t="s">
        <v>77</v>
      </c>
      <c r="F116" s="24"/>
      <c r="G116" s="24"/>
      <c r="H116" s="72">
        <f>H10</f>
        <v>0</v>
      </c>
      <c r="I116" s="71" t="s">
        <v>55</v>
      </c>
      <c r="K116" s="20"/>
      <c r="L116" s="20"/>
    </row>
    <row r="117" spans="2:12" ht="15.75" thickBot="1" x14ac:dyDescent="0.3">
      <c r="F117" s="34">
        <f>SUM(F109:F116)</f>
        <v>0</v>
      </c>
      <c r="G117" s="35"/>
      <c r="H117" s="34">
        <f>SUM(H109:H116)</f>
        <v>0</v>
      </c>
      <c r="I117" s="20"/>
    </row>
    <row r="118" spans="2:12" ht="15.75" thickTop="1" x14ac:dyDescent="0.25"/>
    <row r="119" spans="2:12" x14ac:dyDescent="0.25">
      <c r="B119" s="60" t="s">
        <v>120</v>
      </c>
    </row>
  </sheetData>
  <mergeCells count="15">
    <mergeCell ref="A45:N45"/>
    <mergeCell ref="A4:N4"/>
    <mergeCell ref="A18:N18"/>
    <mergeCell ref="A27:N27"/>
    <mergeCell ref="H28:J28"/>
    <mergeCell ref="L28:N28"/>
    <mergeCell ref="J103:K103"/>
    <mergeCell ref="A104:N104"/>
    <mergeCell ref="A112:N112"/>
    <mergeCell ref="H46:J46"/>
    <mergeCell ref="L46:N46"/>
    <mergeCell ref="A59:N59"/>
    <mergeCell ref="A67:N67"/>
    <mergeCell ref="A79:N79"/>
    <mergeCell ref="J80:K80"/>
  </mergeCells>
  <pageMargins left="0.7" right="0.21" top="0.75" bottom="0.38" header="0.3" footer="0.3"/>
  <pageSetup scale="65" orientation="landscape" r:id="rId1"/>
  <rowBreaks count="2" manualBreakCount="2">
    <brk id="44" max="16383" man="1"/>
    <brk id="7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K24"/>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7.100000000000001" customHeight="1" x14ac:dyDescent="0.25"/>
  <cols>
    <col min="1" max="1" width="24" style="97" bestFit="1" customWidth="1"/>
    <col min="2" max="2" width="11.28515625" style="97" bestFit="1" customWidth="1"/>
    <col min="3" max="3" width="9.140625" style="97"/>
    <col min="4" max="4" width="9.7109375" style="97" bestFit="1" customWidth="1"/>
    <col min="5" max="8" width="9.140625" style="97"/>
    <col min="9" max="9" width="12.140625" style="97" customWidth="1"/>
    <col min="10" max="10" width="4.28515625" style="98" customWidth="1"/>
    <col min="11" max="11" width="16.42578125" style="97" customWidth="1"/>
    <col min="12" max="16384" width="9.140625" style="97"/>
  </cols>
  <sheetData>
    <row r="1" spans="1:11" ht="17.100000000000001" customHeight="1" x14ac:dyDescent="0.25">
      <c r="B1" s="144" t="s">
        <v>73</v>
      </c>
      <c r="C1" s="145"/>
      <c r="D1" s="145"/>
      <c r="E1" s="145"/>
      <c r="F1" s="145"/>
      <c r="G1" s="145"/>
      <c r="H1" s="145"/>
      <c r="I1" s="146"/>
    </row>
    <row r="2" spans="1:11" ht="30" customHeight="1" x14ac:dyDescent="0.25">
      <c r="B2" s="99" t="s">
        <v>173</v>
      </c>
      <c r="C2" s="100" t="s">
        <v>174</v>
      </c>
      <c r="D2" s="100" t="s">
        <v>175</v>
      </c>
      <c r="E2" s="100" t="s">
        <v>176</v>
      </c>
      <c r="F2" s="100" t="s">
        <v>177</v>
      </c>
      <c r="G2" s="100" t="s">
        <v>178</v>
      </c>
      <c r="H2" s="100" t="s">
        <v>179</v>
      </c>
      <c r="I2" s="100" t="s">
        <v>181</v>
      </c>
      <c r="K2" s="107" t="s">
        <v>180</v>
      </c>
    </row>
    <row r="3" spans="1:11" ht="45" x14ac:dyDescent="0.25">
      <c r="A3" s="99" t="s">
        <v>95</v>
      </c>
      <c r="B3" s="158">
        <v>2015</v>
      </c>
      <c r="C3" s="134">
        <v>2016</v>
      </c>
      <c r="D3" s="134">
        <v>2017</v>
      </c>
      <c r="E3" s="134">
        <v>2018</v>
      </c>
      <c r="F3" s="134">
        <v>2019</v>
      </c>
      <c r="G3" s="134">
        <v>2020</v>
      </c>
      <c r="H3" s="134">
        <v>2021</v>
      </c>
      <c r="I3" s="99" t="s">
        <v>97</v>
      </c>
      <c r="K3" s="99" t="s">
        <v>138</v>
      </c>
    </row>
    <row r="4" spans="1:11" ht="30" x14ac:dyDescent="0.25">
      <c r="A4" s="101" t="s">
        <v>105</v>
      </c>
      <c r="B4" s="102">
        <v>1</v>
      </c>
      <c r="C4" s="102">
        <v>1</v>
      </c>
      <c r="D4" s="102">
        <v>1</v>
      </c>
      <c r="E4" s="102">
        <v>1</v>
      </c>
      <c r="F4" s="102"/>
      <c r="G4" s="102"/>
      <c r="H4" s="102"/>
      <c r="I4" s="103"/>
    </row>
    <row r="5" spans="1:11" ht="17.100000000000001" customHeight="1" x14ac:dyDescent="0.25">
      <c r="A5" s="104" t="s">
        <v>131</v>
      </c>
      <c r="B5" s="105">
        <v>0</v>
      </c>
      <c r="C5" s="105">
        <v>0</v>
      </c>
      <c r="D5" s="105">
        <v>0</v>
      </c>
      <c r="E5" s="105">
        <v>0</v>
      </c>
      <c r="F5" s="105"/>
      <c r="G5" s="105"/>
      <c r="H5" s="105"/>
      <c r="I5" s="105">
        <f>SUM(B5:H5)</f>
        <v>0</v>
      </c>
      <c r="J5" s="139" t="s">
        <v>137</v>
      </c>
      <c r="K5" s="106">
        <f>I5</f>
        <v>0</v>
      </c>
    </row>
    <row r="6" spans="1:11" ht="17.100000000000001" customHeight="1" x14ac:dyDescent="0.25">
      <c r="A6" s="159">
        <v>2015</v>
      </c>
      <c r="B6" s="108">
        <f t="shared" ref="B6:B17" si="0">$B$5/$B$4</f>
        <v>0</v>
      </c>
      <c r="C6" s="116"/>
      <c r="D6" s="116"/>
      <c r="E6" s="116"/>
      <c r="F6" s="116"/>
      <c r="G6" s="116"/>
      <c r="H6" s="116"/>
      <c r="I6" s="108">
        <f>SUM(B6:H6)</f>
        <v>0</v>
      </c>
      <c r="K6" s="106">
        <f>K5-I6</f>
        <v>0</v>
      </c>
    </row>
    <row r="7" spans="1:11" ht="17.100000000000001" customHeight="1" x14ac:dyDescent="0.25">
      <c r="A7" s="107">
        <v>2016</v>
      </c>
      <c r="B7" s="108">
        <f t="shared" si="0"/>
        <v>0</v>
      </c>
      <c r="C7" s="108">
        <f t="shared" ref="C7:C18" si="1">$C$5/$C$4</f>
        <v>0</v>
      </c>
      <c r="D7" s="116"/>
      <c r="E7" s="116"/>
      <c r="F7" s="116"/>
      <c r="G7" s="116"/>
      <c r="H7" s="116"/>
      <c r="I7" s="108">
        <f>SUM(B7:H7)</f>
        <v>0</v>
      </c>
      <c r="K7" s="106">
        <f>$K$5-SUM(I$6:I7)</f>
        <v>0</v>
      </c>
    </row>
    <row r="8" spans="1:11" ht="17.100000000000001" customHeight="1" x14ac:dyDescent="0.25">
      <c r="A8" s="107">
        <v>2017</v>
      </c>
      <c r="B8" s="108">
        <f t="shared" si="0"/>
        <v>0</v>
      </c>
      <c r="C8" s="108">
        <f t="shared" si="1"/>
        <v>0</v>
      </c>
      <c r="D8" s="108">
        <f t="shared" ref="D8:E20" si="2">$D$5/$D$4</f>
        <v>0</v>
      </c>
      <c r="E8" s="116"/>
      <c r="F8" s="116"/>
      <c r="G8" s="116"/>
      <c r="H8" s="116"/>
      <c r="I8" s="108">
        <f t="shared" ref="I8:I16" si="3">SUM(B8:H8)</f>
        <v>0</v>
      </c>
      <c r="K8" s="106">
        <f>$K$5-SUM(I$6:I8)</f>
        <v>0</v>
      </c>
    </row>
    <row r="9" spans="1:11" ht="17.100000000000001" customHeight="1" x14ac:dyDescent="0.25">
      <c r="A9" s="107">
        <v>2018</v>
      </c>
      <c r="B9" s="108">
        <f t="shared" si="0"/>
        <v>0</v>
      </c>
      <c r="C9" s="108">
        <f t="shared" si="1"/>
        <v>0</v>
      </c>
      <c r="D9" s="108">
        <f t="shared" si="2"/>
        <v>0</v>
      </c>
      <c r="E9" s="108">
        <f t="shared" si="2"/>
        <v>0</v>
      </c>
      <c r="F9" s="116"/>
      <c r="G9" s="116"/>
      <c r="H9" s="116"/>
      <c r="I9" s="108">
        <f t="shared" si="3"/>
        <v>0</v>
      </c>
      <c r="K9" s="106">
        <f>$K$5-SUM(I$6:I9)</f>
        <v>0</v>
      </c>
    </row>
    <row r="10" spans="1:11" ht="17.100000000000001" customHeight="1" x14ac:dyDescent="0.25">
      <c r="A10" s="107">
        <v>2019</v>
      </c>
      <c r="B10" s="108">
        <f t="shared" si="0"/>
        <v>0</v>
      </c>
      <c r="C10" s="108">
        <f t="shared" si="1"/>
        <v>0</v>
      </c>
      <c r="D10" s="108">
        <f t="shared" si="2"/>
        <v>0</v>
      </c>
      <c r="E10" s="108">
        <f t="shared" si="2"/>
        <v>0</v>
      </c>
      <c r="F10" s="108"/>
      <c r="G10" s="116"/>
      <c r="H10" s="116"/>
      <c r="I10" s="108">
        <f t="shared" si="3"/>
        <v>0</v>
      </c>
      <c r="K10" s="106">
        <f>$K$5-SUM(I$6:I10)</f>
        <v>0</v>
      </c>
    </row>
    <row r="11" spans="1:11" ht="17.100000000000001" customHeight="1" x14ac:dyDescent="0.25">
      <c r="A11" s="107">
        <v>2020</v>
      </c>
      <c r="B11" s="108">
        <f t="shared" si="0"/>
        <v>0</v>
      </c>
      <c r="C11" s="108">
        <f t="shared" si="1"/>
        <v>0</v>
      </c>
      <c r="D11" s="108">
        <f t="shared" si="2"/>
        <v>0</v>
      </c>
      <c r="E11" s="108">
        <f t="shared" si="2"/>
        <v>0</v>
      </c>
      <c r="F11" s="108"/>
      <c r="G11" s="108"/>
      <c r="H11" s="116"/>
      <c r="I11" s="108">
        <f t="shared" si="3"/>
        <v>0</v>
      </c>
      <c r="K11" s="106">
        <f>$K$5-SUM(I$6:I11)</f>
        <v>0</v>
      </c>
    </row>
    <row r="12" spans="1:11" ht="17.100000000000001" customHeight="1" x14ac:dyDescent="0.25">
      <c r="A12" s="107">
        <v>2021</v>
      </c>
      <c r="B12" s="108">
        <f t="shared" si="0"/>
        <v>0</v>
      </c>
      <c r="C12" s="108">
        <f t="shared" si="1"/>
        <v>0</v>
      </c>
      <c r="D12" s="108">
        <f t="shared" si="2"/>
        <v>0</v>
      </c>
      <c r="E12" s="108">
        <f t="shared" si="2"/>
        <v>0</v>
      </c>
      <c r="F12" s="108"/>
      <c r="G12" s="108"/>
      <c r="H12" s="108"/>
      <c r="I12" s="108">
        <f t="shared" si="3"/>
        <v>0</v>
      </c>
      <c r="K12" s="106">
        <f>$K$5-SUM(I$6:I12)</f>
        <v>0</v>
      </c>
    </row>
    <row r="13" spans="1:11" ht="17.100000000000001" customHeight="1" x14ac:dyDescent="0.25">
      <c r="A13" s="107">
        <v>2022</v>
      </c>
      <c r="B13" s="108">
        <f t="shared" si="0"/>
        <v>0</v>
      </c>
      <c r="C13" s="108">
        <f t="shared" si="1"/>
        <v>0</v>
      </c>
      <c r="D13" s="108">
        <f t="shared" si="2"/>
        <v>0</v>
      </c>
      <c r="E13" s="108">
        <f t="shared" si="2"/>
        <v>0</v>
      </c>
      <c r="F13" s="108"/>
      <c r="G13" s="108"/>
      <c r="H13" s="108"/>
      <c r="I13" s="108">
        <f t="shared" si="3"/>
        <v>0</v>
      </c>
      <c r="K13" s="106">
        <f>$K$5-SUM(I$6:I13)</f>
        <v>0</v>
      </c>
    </row>
    <row r="14" spans="1:11" ht="17.100000000000001" customHeight="1" x14ac:dyDescent="0.25">
      <c r="A14" s="107">
        <v>2023</v>
      </c>
      <c r="B14" s="108">
        <f t="shared" si="0"/>
        <v>0</v>
      </c>
      <c r="C14" s="108">
        <f t="shared" si="1"/>
        <v>0</v>
      </c>
      <c r="D14" s="108">
        <f t="shared" si="2"/>
        <v>0</v>
      </c>
      <c r="E14" s="108">
        <f t="shared" si="2"/>
        <v>0</v>
      </c>
      <c r="F14" s="108"/>
      <c r="G14" s="108"/>
      <c r="H14" s="108"/>
      <c r="I14" s="108">
        <f t="shared" si="3"/>
        <v>0</v>
      </c>
      <c r="K14" s="106">
        <f>$K$5-SUM(I$6:I14)</f>
        <v>0</v>
      </c>
    </row>
    <row r="15" spans="1:11" ht="17.100000000000001" customHeight="1" x14ac:dyDescent="0.25">
      <c r="A15" s="107">
        <v>2024</v>
      </c>
      <c r="B15" s="108">
        <f t="shared" si="0"/>
        <v>0</v>
      </c>
      <c r="C15" s="108">
        <f t="shared" si="1"/>
        <v>0</v>
      </c>
      <c r="D15" s="108">
        <f t="shared" si="2"/>
        <v>0</v>
      </c>
      <c r="E15" s="108">
        <f t="shared" si="2"/>
        <v>0</v>
      </c>
      <c r="F15" s="108"/>
      <c r="G15" s="108"/>
      <c r="H15" s="108"/>
      <c r="I15" s="108">
        <f t="shared" si="3"/>
        <v>0</v>
      </c>
      <c r="K15" s="106">
        <f>$K$5-SUM(I$6:I15)</f>
        <v>0</v>
      </c>
    </row>
    <row r="16" spans="1:11" ht="17.100000000000001" customHeight="1" x14ac:dyDescent="0.25">
      <c r="A16" s="107">
        <v>2025</v>
      </c>
      <c r="B16" s="108">
        <f t="shared" si="0"/>
        <v>0</v>
      </c>
      <c r="C16" s="108">
        <f t="shared" si="1"/>
        <v>0</v>
      </c>
      <c r="D16" s="108">
        <f t="shared" si="2"/>
        <v>0</v>
      </c>
      <c r="E16" s="108">
        <f t="shared" si="2"/>
        <v>0</v>
      </c>
      <c r="F16" s="108"/>
      <c r="G16" s="108"/>
      <c r="H16" s="108"/>
      <c r="I16" s="108">
        <f t="shared" si="3"/>
        <v>0</v>
      </c>
      <c r="K16" s="106">
        <f>$K$5-SUM(I$6:I16)</f>
        <v>0</v>
      </c>
    </row>
    <row r="17" spans="1:11" ht="17.100000000000001" customHeight="1" x14ac:dyDescent="0.25">
      <c r="A17" s="107">
        <v>2026</v>
      </c>
      <c r="B17" s="108">
        <f t="shared" si="0"/>
        <v>0</v>
      </c>
      <c r="C17" s="108">
        <f t="shared" si="1"/>
        <v>0</v>
      </c>
      <c r="D17" s="108">
        <f t="shared" si="2"/>
        <v>0</v>
      </c>
      <c r="E17" s="108">
        <f t="shared" si="2"/>
        <v>0</v>
      </c>
      <c r="F17" s="108"/>
      <c r="G17" s="108"/>
      <c r="H17" s="108"/>
      <c r="I17" s="108">
        <f t="shared" ref="I17:I20" si="4">SUM(B17:H17)</f>
        <v>0</v>
      </c>
      <c r="K17" s="106">
        <f>$K$5-SUM(I$6:I17)</f>
        <v>0</v>
      </c>
    </row>
    <row r="18" spans="1:11" ht="17.100000000000001" customHeight="1" x14ac:dyDescent="0.25">
      <c r="A18" s="107">
        <v>2027</v>
      </c>
      <c r="B18" s="108"/>
      <c r="C18" s="108">
        <f t="shared" si="1"/>
        <v>0</v>
      </c>
      <c r="D18" s="108">
        <f t="shared" si="2"/>
        <v>0</v>
      </c>
      <c r="E18" s="108">
        <f t="shared" si="2"/>
        <v>0</v>
      </c>
      <c r="F18" s="108"/>
      <c r="G18" s="108"/>
      <c r="H18" s="108"/>
      <c r="I18" s="108">
        <f t="shared" si="4"/>
        <v>0</v>
      </c>
      <c r="K18" s="106">
        <f>$K$5-SUM(I$6:I18)</f>
        <v>0</v>
      </c>
    </row>
    <row r="19" spans="1:11" ht="17.100000000000001" customHeight="1" x14ac:dyDescent="0.25">
      <c r="A19" s="107">
        <v>2028</v>
      </c>
      <c r="B19" s="108"/>
      <c r="C19" s="108"/>
      <c r="D19" s="108">
        <f t="shared" si="2"/>
        <v>0</v>
      </c>
      <c r="E19" s="108">
        <f t="shared" si="2"/>
        <v>0</v>
      </c>
      <c r="F19" s="108"/>
      <c r="G19" s="108"/>
      <c r="H19" s="108"/>
      <c r="I19" s="108">
        <f t="shared" si="4"/>
        <v>0</v>
      </c>
      <c r="K19" s="106">
        <f>$K$5-SUM(I$6:I19)</f>
        <v>0</v>
      </c>
    </row>
    <row r="20" spans="1:11" ht="17.100000000000001" customHeight="1" x14ac:dyDescent="0.25">
      <c r="A20" s="107">
        <v>2029</v>
      </c>
      <c r="B20" s="108"/>
      <c r="C20" s="108"/>
      <c r="D20" s="108"/>
      <c r="E20" s="108">
        <f t="shared" si="2"/>
        <v>0</v>
      </c>
      <c r="F20" s="108"/>
      <c r="G20" s="108"/>
      <c r="H20" s="108"/>
      <c r="I20" s="108">
        <f t="shared" si="4"/>
        <v>0</v>
      </c>
      <c r="K20" s="106">
        <f>$K$5-SUM(I$6:I20)</f>
        <v>0</v>
      </c>
    </row>
    <row r="21" spans="1:11" ht="17.100000000000001" customHeight="1" x14ac:dyDescent="0.25">
      <c r="A21" s="107">
        <v>2030</v>
      </c>
      <c r="B21" s="108"/>
      <c r="C21" s="108"/>
      <c r="D21" s="108"/>
      <c r="E21" s="108"/>
      <c r="F21" s="108"/>
      <c r="G21" s="108"/>
      <c r="H21" s="108"/>
      <c r="I21" s="108">
        <f t="shared" ref="I21" si="5">SUM(B21:H21)</f>
        <v>0</v>
      </c>
      <c r="K21" s="106">
        <f>$K$5-SUM(I$6:I21)</f>
        <v>0</v>
      </c>
    </row>
    <row r="22" spans="1:11" ht="17.100000000000001" customHeight="1" x14ac:dyDescent="0.25">
      <c r="A22" s="96" t="s">
        <v>106</v>
      </c>
      <c r="B22" s="109">
        <f>B5-SUM(B6:B21)</f>
        <v>0</v>
      </c>
      <c r="C22" s="109">
        <f t="shared" ref="C22:I22" si="6">C5-SUM(C6:C21)</f>
        <v>0</v>
      </c>
      <c r="D22" s="109">
        <f t="shared" si="6"/>
        <v>0</v>
      </c>
      <c r="E22" s="109">
        <f t="shared" si="6"/>
        <v>0</v>
      </c>
      <c r="F22" s="109">
        <f t="shared" si="6"/>
        <v>0</v>
      </c>
      <c r="G22" s="109">
        <f t="shared" si="6"/>
        <v>0</v>
      </c>
      <c r="H22" s="109">
        <f t="shared" si="6"/>
        <v>0</v>
      </c>
      <c r="I22" s="109">
        <f t="shared" si="6"/>
        <v>0</v>
      </c>
    </row>
    <row r="23" spans="1:11" ht="17.100000000000001" customHeight="1" x14ac:dyDescent="0.25">
      <c r="B23" s="108"/>
      <c r="C23" s="108"/>
      <c r="D23" s="108"/>
      <c r="E23" s="108"/>
      <c r="F23" s="108"/>
      <c r="G23" s="108"/>
      <c r="H23" s="108"/>
      <c r="I23" s="108"/>
    </row>
    <row r="24" spans="1:11" ht="17.100000000000001" customHeight="1" x14ac:dyDescent="0.25">
      <c r="B24" s="108"/>
      <c r="C24" s="108"/>
      <c r="D24" s="108"/>
      <c r="E24" s="108"/>
      <c r="F24" s="108"/>
      <c r="G24" s="108"/>
      <c r="H24" s="108"/>
      <c r="I24" s="108"/>
    </row>
  </sheetData>
  <pageMargins left="0.7" right="0.7" top="0.75" bottom="0.75" header="0.3" footer="0.3"/>
  <pageSetup orientation="landscape"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S39"/>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9.140625" defaultRowHeight="15" x14ac:dyDescent="0.25"/>
  <cols>
    <col min="1" max="1" width="8.28515625" customWidth="1"/>
    <col min="2" max="2" width="27.28515625" customWidth="1"/>
    <col min="3" max="3" width="15.42578125" customWidth="1"/>
    <col min="4" max="11" width="12.7109375" customWidth="1"/>
  </cols>
  <sheetData>
    <row r="1" spans="1:19" x14ac:dyDescent="0.25">
      <c r="C1" s="147" t="s">
        <v>91</v>
      </c>
      <c r="D1" s="147"/>
      <c r="E1" s="147"/>
      <c r="F1" s="147"/>
      <c r="G1" s="147"/>
      <c r="H1" s="3"/>
      <c r="I1" s="3"/>
      <c r="J1" s="3"/>
      <c r="K1" s="3"/>
      <c r="N1" s="119" t="s">
        <v>141</v>
      </c>
      <c r="O1" s="119"/>
    </row>
    <row r="2" spans="1:19" x14ac:dyDescent="0.25">
      <c r="B2" s="33" t="s">
        <v>102</v>
      </c>
      <c r="C2" s="122"/>
      <c r="D2" s="121"/>
      <c r="E2" s="122"/>
      <c r="F2" s="121"/>
      <c r="G2" s="122"/>
      <c r="H2" s="121"/>
      <c r="I2" s="122"/>
      <c r="J2" s="121"/>
      <c r="K2" s="122"/>
    </row>
    <row r="3" spans="1:19" x14ac:dyDescent="0.25">
      <c r="B3" s="33"/>
      <c r="C3" s="154">
        <v>2014</v>
      </c>
      <c r="D3" s="132">
        <f>C3+1</f>
        <v>2015</v>
      </c>
      <c r="E3" s="132">
        <f>D3</f>
        <v>2015</v>
      </c>
      <c r="F3" s="132">
        <f>E3+1</f>
        <v>2016</v>
      </c>
      <c r="G3" s="132">
        <f>F3</f>
        <v>2016</v>
      </c>
      <c r="H3" s="132">
        <f>G3+1</f>
        <v>2017</v>
      </c>
      <c r="I3" s="132">
        <f>H3</f>
        <v>2017</v>
      </c>
      <c r="J3" s="132">
        <f>I3+1</f>
        <v>2018</v>
      </c>
      <c r="K3" s="132">
        <f>J3</f>
        <v>2018</v>
      </c>
    </row>
    <row r="4" spans="1:19" ht="45" x14ac:dyDescent="0.25">
      <c r="C4" s="87" t="s">
        <v>172</v>
      </c>
      <c r="D4" s="88" t="s">
        <v>160</v>
      </c>
      <c r="E4" s="87" t="s">
        <v>162</v>
      </c>
      <c r="F4" s="88" t="s">
        <v>161</v>
      </c>
      <c r="G4" s="87" t="s">
        <v>163</v>
      </c>
      <c r="H4" s="88" t="s">
        <v>184</v>
      </c>
      <c r="I4" s="87" t="s">
        <v>185</v>
      </c>
      <c r="J4" s="88" t="s">
        <v>186</v>
      </c>
      <c r="K4" s="87" t="s">
        <v>187</v>
      </c>
    </row>
    <row r="5" spans="1:19" x14ac:dyDescent="0.25">
      <c r="A5" s="8" t="s">
        <v>21</v>
      </c>
      <c r="D5" s="89"/>
      <c r="F5" s="89"/>
      <c r="H5" s="89"/>
      <c r="J5" s="89"/>
    </row>
    <row r="6" spans="1:19" x14ac:dyDescent="0.25">
      <c r="B6" t="s">
        <v>87</v>
      </c>
      <c r="C6" s="12"/>
      <c r="D6" s="118"/>
      <c r="E6" s="41">
        <f>C6+D6</f>
        <v>0</v>
      </c>
      <c r="F6" s="118"/>
      <c r="G6" s="41">
        <f>E6+F6</f>
        <v>0</v>
      </c>
      <c r="H6" s="118"/>
      <c r="I6" s="41">
        <f>G6+H6</f>
        <v>0</v>
      </c>
      <c r="J6" s="118"/>
      <c r="K6" s="41">
        <f>I6+J6</f>
        <v>0</v>
      </c>
      <c r="L6" s="12"/>
      <c r="M6" s="12"/>
      <c r="N6" s="12"/>
      <c r="O6" s="12"/>
      <c r="P6" s="12"/>
      <c r="Q6" s="12"/>
      <c r="R6" s="12"/>
      <c r="S6" s="12"/>
    </row>
    <row r="7" spans="1:19" x14ac:dyDescent="0.25">
      <c r="B7" t="s">
        <v>88</v>
      </c>
      <c r="C7" s="12"/>
      <c r="D7" s="118"/>
      <c r="E7" s="41">
        <f>C7+D7</f>
        <v>0</v>
      </c>
      <c r="F7" s="118"/>
      <c r="G7" s="41">
        <f>E7+F7</f>
        <v>0</v>
      </c>
      <c r="H7" s="118"/>
      <c r="I7" s="41">
        <f>G7+H7</f>
        <v>0</v>
      </c>
      <c r="J7" s="118"/>
      <c r="K7" s="41">
        <f>I7+J7</f>
        <v>0</v>
      </c>
      <c r="L7" s="12"/>
      <c r="M7" s="12"/>
      <c r="N7" s="12"/>
      <c r="O7" s="12"/>
      <c r="P7" s="12"/>
      <c r="Q7" s="12"/>
      <c r="R7" s="12"/>
      <c r="S7" s="12"/>
    </row>
    <row r="8" spans="1:19" x14ac:dyDescent="0.25">
      <c r="B8" t="s">
        <v>89</v>
      </c>
      <c r="C8" s="12"/>
      <c r="D8" s="118"/>
      <c r="E8" s="41">
        <f>C8+D8</f>
        <v>0</v>
      </c>
      <c r="F8" s="118"/>
      <c r="G8" s="41">
        <f>E8+F8</f>
        <v>0</v>
      </c>
      <c r="H8" s="118"/>
      <c r="I8" s="41">
        <f>G8+H8</f>
        <v>0</v>
      </c>
      <c r="J8" s="118"/>
      <c r="K8" s="41">
        <f>I8+J8</f>
        <v>0</v>
      </c>
      <c r="L8" s="12"/>
      <c r="M8" s="12"/>
      <c r="N8" s="12"/>
      <c r="O8" s="12"/>
      <c r="P8" s="12"/>
      <c r="Q8" s="12"/>
      <c r="R8" s="12"/>
      <c r="S8" s="12"/>
    </row>
    <row r="9" spans="1:19" x14ac:dyDescent="0.25">
      <c r="B9" t="s">
        <v>102</v>
      </c>
      <c r="C9" s="12"/>
      <c r="D9" s="118"/>
      <c r="E9" s="41">
        <f>C9+D9</f>
        <v>0</v>
      </c>
      <c r="F9" s="118"/>
      <c r="G9" s="41">
        <f>E9+F9</f>
        <v>0</v>
      </c>
      <c r="H9" s="118"/>
      <c r="I9" s="41">
        <f>G9+H9</f>
        <v>0</v>
      </c>
      <c r="J9" s="118"/>
      <c r="K9" s="41">
        <f>I9+J9</f>
        <v>0</v>
      </c>
      <c r="L9" s="12"/>
      <c r="M9" s="12"/>
      <c r="N9" s="12"/>
      <c r="O9" s="12"/>
      <c r="P9" s="12"/>
      <c r="Q9" s="12"/>
      <c r="R9" s="12"/>
      <c r="S9" s="12"/>
    </row>
    <row r="10" spans="1:19" x14ac:dyDescent="0.25">
      <c r="B10" t="s">
        <v>34</v>
      </c>
      <c r="C10" s="117"/>
      <c r="D10" s="118"/>
      <c r="E10" s="41">
        <f>C10+D10</f>
        <v>0</v>
      </c>
      <c r="F10" s="118"/>
      <c r="G10" s="41">
        <f>E10+F10</f>
        <v>0</v>
      </c>
      <c r="H10" s="118"/>
      <c r="I10" s="41">
        <f>G10+H10</f>
        <v>0</v>
      </c>
      <c r="J10" s="118"/>
      <c r="K10" s="41">
        <f>I10+J10</f>
        <v>0</v>
      </c>
      <c r="L10" s="12"/>
      <c r="M10" s="12"/>
      <c r="N10" s="12"/>
      <c r="O10" s="12"/>
      <c r="P10" s="12"/>
      <c r="Q10" s="12"/>
      <c r="R10" s="12"/>
      <c r="S10" s="12"/>
    </row>
    <row r="11" spans="1:19" x14ac:dyDescent="0.25">
      <c r="B11" s="93" t="s">
        <v>92</v>
      </c>
      <c r="C11" s="115">
        <f>SUM(C6:C10)</f>
        <v>0</v>
      </c>
      <c r="D11" s="92">
        <f t="shared" ref="D11:G11" si="0">SUM(D6:D10)</f>
        <v>0</v>
      </c>
      <c r="E11" s="115">
        <f t="shared" si="0"/>
        <v>0</v>
      </c>
      <c r="F11" s="92">
        <f t="shared" si="0"/>
        <v>0</v>
      </c>
      <c r="G11" s="115">
        <f t="shared" si="0"/>
        <v>0</v>
      </c>
      <c r="H11" s="92">
        <f t="shared" ref="H11:I11" si="1">SUM(H6:H10)</f>
        <v>0</v>
      </c>
      <c r="I11" s="115">
        <f t="shared" si="1"/>
        <v>0</v>
      </c>
      <c r="J11" s="92">
        <f t="shared" ref="J11:K11" si="2">SUM(J6:J10)</f>
        <v>0</v>
      </c>
      <c r="K11" s="115">
        <f t="shared" si="2"/>
        <v>0</v>
      </c>
      <c r="L11" s="12"/>
      <c r="M11" s="12"/>
      <c r="N11" s="12"/>
      <c r="O11" s="12"/>
      <c r="P11" s="12"/>
      <c r="Q11" s="12"/>
      <c r="R11" s="12"/>
      <c r="S11" s="12"/>
    </row>
    <row r="12" spans="1:19" x14ac:dyDescent="0.25">
      <c r="B12" s="33"/>
      <c r="C12" s="12"/>
      <c r="D12" s="90"/>
      <c r="E12" s="12"/>
      <c r="F12" s="90"/>
      <c r="G12" s="12"/>
      <c r="H12" s="90"/>
      <c r="I12" s="12"/>
      <c r="J12" s="90"/>
      <c r="K12" s="12"/>
      <c r="L12" s="12"/>
      <c r="M12" s="12"/>
      <c r="N12" s="12"/>
      <c r="O12" s="12"/>
      <c r="P12" s="12"/>
      <c r="Q12" s="12"/>
      <c r="R12" s="12"/>
      <c r="S12" s="12"/>
    </row>
    <row r="13" spans="1:19" x14ac:dyDescent="0.25">
      <c r="A13" s="8" t="s">
        <v>26</v>
      </c>
      <c r="C13" s="12"/>
      <c r="D13" s="90"/>
      <c r="E13" s="12"/>
      <c r="F13" s="90"/>
      <c r="G13" s="12"/>
      <c r="H13" s="90"/>
      <c r="I13" s="12"/>
      <c r="J13" s="90"/>
      <c r="K13" s="12"/>
      <c r="L13" s="12"/>
      <c r="M13" s="12"/>
      <c r="N13" s="12"/>
      <c r="O13" s="12"/>
      <c r="P13" s="12"/>
      <c r="Q13" s="12"/>
      <c r="R13" s="12"/>
      <c r="S13" s="12"/>
    </row>
    <row r="14" spans="1:19" x14ac:dyDescent="0.25">
      <c r="B14" t="s">
        <v>87</v>
      </c>
      <c r="C14" s="12"/>
      <c r="D14" s="118"/>
      <c r="E14" s="41">
        <f>C14+D14</f>
        <v>0</v>
      </c>
      <c r="F14" s="118"/>
      <c r="G14" s="41">
        <f>E14+F14</f>
        <v>0</v>
      </c>
      <c r="H14" s="118"/>
      <c r="I14" s="41">
        <f>G14+H14</f>
        <v>0</v>
      </c>
      <c r="J14" s="118"/>
      <c r="K14" s="41">
        <f>I14+J14</f>
        <v>0</v>
      </c>
      <c r="L14" s="12"/>
      <c r="M14" s="12"/>
      <c r="N14" s="12"/>
      <c r="O14" s="12"/>
      <c r="P14" s="12"/>
      <c r="Q14" s="12"/>
      <c r="R14" s="12"/>
      <c r="S14" s="12"/>
    </row>
    <row r="15" spans="1:19" x14ac:dyDescent="0.25">
      <c r="B15" t="s">
        <v>88</v>
      </c>
      <c r="C15" s="12"/>
      <c r="D15" s="118"/>
      <c r="E15" s="41">
        <f>C15+D15</f>
        <v>0</v>
      </c>
      <c r="F15" s="118"/>
      <c r="G15" s="41">
        <f>E15+F15</f>
        <v>0</v>
      </c>
      <c r="H15" s="118"/>
      <c r="I15" s="41">
        <f>G15+H15</f>
        <v>0</v>
      </c>
      <c r="J15" s="118"/>
      <c r="K15" s="41">
        <f>I15+J15</f>
        <v>0</v>
      </c>
      <c r="L15" s="12"/>
      <c r="M15" s="12"/>
      <c r="N15" s="12"/>
      <c r="O15" s="12"/>
      <c r="P15" s="12"/>
      <c r="Q15" s="12"/>
      <c r="R15" s="12"/>
      <c r="S15" s="12"/>
    </row>
    <row r="16" spans="1:19" x14ac:dyDescent="0.25">
      <c r="B16" t="s">
        <v>89</v>
      </c>
      <c r="C16" s="12"/>
      <c r="D16" s="118"/>
      <c r="E16" s="41">
        <f t="shared" ref="E16:G16" si="3">C16+D16</f>
        <v>0</v>
      </c>
      <c r="F16" s="118"/>
      <c r="G16" s="41">
        <f t="shared" si="3"/>
        <v>0</v>
      </c>
      <c r="H16" s="118"/>
      <c r="I16" s="41">
        <f t="shared" ref="I16" si="4">G16+H16</f>
        <v>0</v>
      </c>
      <c r="J16" s="118"/>
      <c r="K16" s="41">
        <f t="shared" ref="K16" si="5">I16+J16</f>
        <v>0</v>
      </c>
      <c r="L16" s="12"/>
      <c r="M16" s="12"/>
      <c r="N16" s="12"/>
      <c r="O16" s="12"/>
      <c r="P16" s="12"/>
      <c r="Q16" s="12"/>
      <c r="R16" s="12"/>
      <c r="S16" s="12"/>
    </row>
    <row r="17" spans="1:19" x14ac:dyDescent="0.25">
      <c r="B17" s="93" t="s">
        <v>92</v>
      </c>
      <c r="C17" s="115">
        <f t="shared" ref="C17:I17" si="6">SUM(C14:C16)</f>
        <v>0</v>
      </c>
      <c r="D17" s="92">
        <f t="shared" si="6"/>
        <v>0</v>
      </c>
      <c r="E17" s="115">
        <f t="shared" si="6"/>
        <v>0</v>
      </c>
      <c r="F17" s="92">
        <f t="shared" si="6"/>
        <v>0</v>
      </c>
      <c r="G17" s="115">
        <f t="shared" si="6"/>
        <v>0</v>
      </c>
      <c r="H17" s="92">
        <f t="shared" si="6"/>
        <v>0</v>
      </c>
      <c r="I17" s="115">
        <f t="shared" si="6"/>
        <v>0</v>
      </c>
      <c r="J17" s="92">
        <f t="shared" ref="J17:K17" si="7">SUM(J14:J16)</f>
        <v>0</v>
      </c>
      <c r="K17" s="115">
        <f t="shared" si="7"/>
        <v>0</v>
      </c>
      <c r="L17" s="12"/>
      <c r="M17" s="12"/>
      <c r="N17" s="12"/>
      <c r="O17" s="12"/>
      <c r="P17" s="12"/>
      <c r="Q17" s="12"/>
      <c r="R17" s="12"/>
      <c r="S17" s="12"/>
    </row>
    <row r="18" spans="1:19" x14ac:dyDescent="0.25">
      <c r="B18" s="33"/>
      <c r="C18" s="12"/>
      <c r="D18" s="90"/>
      <c r="E18" s="12"/>
      <c r="F18" s="90"/>
      <c r="G18" s="12"/>
      <c r="H18" s="90"/>
      <c r="I18" s="12"/>
      <c r="J18" s="90"/>
      <c r="K18" s="12"/>
      <c r="L18" s="12"/>
      <c r="M18" s="12"/>
      <c r="N18" s="12"/>
      <c r="O18" s="12"/>
      <c r="P18" s="12"/>
      <c r="Q18" s="12"/>
      <c r="R18" s="12"/>
      <c r="S18" s="12"/>
    </row>
    <row r="19" spans="1:19" x14ac:dyDescent="0.25">
      <c r="A19" s="8" t="s">
        <v>125</v>
      </c>
      <c r="C19" s="117"/>
      <c r="D19" s="118"/>
      <c r="E19" s="41">
        <f>C19+D19</f>
        <v>0</v>
      </c>
      <c r="F19" s="118"/>
      <c r="G19" s="41">
        <f>E19+F19</f>
        <v>0</v>
      </c>
      <c r="H19" s="118"/>
      <c r="I19" s="41">
        <f>G19+H19</f>
        <v>0</v>
      </c>
      <c r="J19" s="118"/>
      <c r="K19" s="41">
        <f>I19+J19</f>
        <v>0</v>
      </c>
      <c r="L19" s="12"/>
      <c r="M19" s="12"/>
      <c r="N19" s="12"/>
      <c r="O19" s="12"/>
      <c r="P19" s="12"/>
      <c r="Q19" s="12"/>
      <c r="R19" s="12"/>
      <c r="S19" s="12"/>
    </row>
    <row r="20" spans="1:19" x14ac:dyDescent="0.25">
      <c r="C20" s="12"/>
      <c r="D20" s="90"/>
      <c r="E20" s="12"/>
      <c r="F20" s="90"/>
      <c r="G20" s="12"/>
      <c r="H20" s="90"/>
      <c r="I20" s="12"/>
      <c r="J20" s="90"/>
      <c r="K20" s="12"/>
      <c r="L20" s="12"/>
      <c r="M20" s="12"/>
      <c r="N20" s="12"/>
      <c r="O20" s="12"/>
      <c r="P20" s="12"/>
      <c r="Q20" s="12"/>
      <c r="R20" s="12"/>
      <c r="S20" s="12"/>
    </row>
    <row r="21" spans="1:19" x14ac:dyDescent="0.25">
      <c r="A21" s="8" t="s">
        <v>96</v>
      </c>
      <c r="C21" s="12"/>
      <c r="D21" s="90"/>
      <c r="E21" s="12"/>
      <c r="F21" s="90"/>
      <c r="G21" s="12"/>
      <c r="H21" s="90"/>
      <c r="I21" s="12"/>
      <c r="J21" s="90"/>
      <c r="K21" s="12"/>
      <c r="L21" s="12"/>
      <c r="M21" s="12"/>
      <c r="N21" s="12"/>
      <c r="O21" s="12"/>
      <c r="P21" s="12"/>
      <c r="Q21" s="12"/>
      <c r="R21" s="12"/>
      <c r="S21" s="12"/>
    </row>
    <row r="22" spans="1:19" x14ac:dyDescent="0.25">
      <c r="A22" s="8"/>
      <c r="B22" t="s">
        <v>93</v>
      </c>
      <c r="C22" s="117"/>
      <c r="E22" s="117"/>
      <c r="G22" s="117"/>
      <c r="I22" s="117"/>
      <c r="K22" s="117"/>
      <c r="L22" s="12"/>
      <c r="M22" s="12"/>
      <c r="N22" s="12"/>
      <c r="O22" s="12"/>
      <c r="P22" s="12"/>
      <c r="Q22" s="12"/>
      <c r="R22" s="12"/>
      <c r="S22" s="12"/>
    </row>
    <row r="23" spans="1:19" ht="30" x14ac:dyDescent="0.25">
      <c r="A23" s="8"/>
      <c r="B23" s="113" t="s">
        <v>124</v>
      </c>
      <c r="C23" s="12"/>
      <c r="E23" s="117"/>
      <c r="G23" s="117"/>
      <c r="I23" s="117"/>
      <c r="K23" s="117"/>
      <c r="L23" s="12"/>
      <c r="M23" s="12"/>
      <c r="N23" s="12"/>
      <c r="O23" s="12"/>
      <c r="P23" s="12"/>
      <c r="Q23" s="12"/>
      <c r="R23" s="12"/>
      <c r="S23" s="12"/>
    </row>
    <row r="24" spans="1:19" x14ac:dyDescent="0.25">
      <c r="B24" t="s">
        <v>94</v>
      </c>
      <c r="C24" s="117"/>
      <c r="E24" s="117"/>
      <c r="G24" s="117"/>
      <c r="I24" s="117"/>
      <c r="K24" s="117"/>
      <c r="L24" s="12"/>
      <c r="M24" s="12"/>
      <c r="N24" s="12"/>
      <c r="O24" s="12"/>
      <c r="P24" s="12"/>
      <c r="Q24" s="12"/>
      <c r="R24" s="12"/>
      <c r="S24" s="12"/>
    </row>
    <row r="25" spans="1:19" x14ac:dyDescent="0.25">
      <c r="B25" s="93" t="s">
        <v>92</v>
      </c>
      <c r="C25" s="115">
        <f>SUM(C22:C24)</f>
        <v>0</v>
      </c>
      <c r="E25" s="115">
        <f>SUM(E22:E24)</f>
        <v>0</v>
      </c>
      <c r="G25" s="115">
        <f>SUM(G22:G24)</f>
        <v>0</v>
      </c>
      <c r="I25" s="115">
        <f>SUM(I22:I24)</f>
        <v>0</v>
      </c>
      <c r="K25" s="115">
        <f>SUM(K22:K24)</f>
        <v>0</v>
      </c>
      <c r="L25" s="12"/>
      <c r="M25" s="12"/>
      <c r="N25" s="12"/>
      <c r="O25" s="12"/>
      <c r="P25" s="12"/>
      <c r="Q25" s="12"/>
      <c r="R25" s="12"/>
      <c r="S25" s="12"/>
    </row>
    <row r="26" spans="1:19" x14ac:dyDescent="0.25">
      <c r="C26" s="12"/>
      <c r="D26" s="90"/>
      <c r="E26" s="12"/>
      <c r="F26" s="12"/>
      <c r="G26" s="12"/>
      <c r="H26" s="12"/>
      <c r="I26" s="12"/>
      <c r="J26" s="12"/>
      <c r="K26" s="12"/>
      <c r="L26" s="12"/>
      <c r="M26" s="12"/>
      <c r="N26" s="12"/>
      <c r="O26" s="12"/>
      <c r="P26" s="12"/>
      <c r="Q26" s="12"/>
      <c r="R26" s="12"/>
      <c r="S26" s="12"/>
    </row>
    <row r="27" spans="1:19" x14ac:dyDescent="0.25">
      <c r="C27" s="12"/>
      <c r="D27" s="90"/>
      <c r="E27" s="12"/>
      <c r="F27" s="12"/>
      <c r="G27" s="12"/>
      <c r="H27" s="12"/>
      <c r="I27" s="12"/>
      <c r="J27" s="12"/>
      <c r="K27" s="12"/>
      <c r="L27" s="12"/>
      <c r="M27" s="12"/>
      <c r="N27" s="12"/>
      <c r="O27" s="12"/>
      <c r="P27" s="12"/>
      <c r="Q27" s="12"/>
      <c r="R27" s="12"/>
      <c r="S27" s="12"/>
    </row>
    <row r="28" spans="1:19" x14ac:dyDescent="0.25">
      <c r="B28" s="33" t="s">
        <v>100</v>
      </c>
      <c r="C28" s="12">
        <f>C11+C17+C19+C25</f>
        <v>0</v>
      </c>
      <c r="D28" s="12"/>
      <c r="E28" s="12">
        <f>C19-(+D11+D17+E25+E19)</f>
        <v>0</v>
      </c>
      <c r="F28" s="12"/>
      <c r="G28" s="12">
        <f>E19-(+F11+F17+G25+G19)</f>
        <v>0</v>
      </c>
      <c r="H28" s="12"/>
      <c r="I28" s="12">
        <f>G19-(+H11+H17+I25+I19)</f>
        <v>0</v>
      </c>
      <c r="J28" s="12"/>
      <c r="K28" s="12">
        <f>I19-(+J11+J17+K25+K19)</f>
        <v>0</v>
      </c>
      <c r="L28" s="12"/>
      <c r="M28" s="12"/>
      <c r="N28" s="12"/>
      <c r="O28" s="12"/>
      <c r="P28" s="12"/>
      <c r="Q28" s="12"/>
      <c r="R28" s="12"/>
      <c r="S28" s="12"/>
    </row>
    <row r="29" spans="1:19" x14ac:dyDescent="0.25">
      <c r="C29" s="12"/>
      <c r="D29" s="12"/>
      <c r="E29" s="12"/>
      <c r="F29" s="12"/>
      <c r="G29" s="12"/>
      <c r="H29" s="12"/>
      <c r="I29" s="12"/>
      <c r="J29" s="12"/>
      <c r="K29" s="12"/>
      <c r="L29" s="12"/>
      <c r="M29" s="12"/>
      <c r="N29" s="12"/>
      <c r="O29" s="12"/>
      <c r="P29" s="12"/>
      <c r="Q29" s="12"/>
      <c r="R29" s="12"/>
      <c r="S29" s="12"/>
    </row>
    <row r="30" spans="1:19" x14ac:dyDescent="0.25">
      <c r="C30" s="12"/>
      <c r="D30" s="12"/>
      <c r="E30" s="12"/>
      <c r="F30" s="12"/>
      <c r="G30" s="12"/>
      <c r="H30" s="12"/>
      <c r="I30" s="12"/>
      <c r="J30" s="12"/>
      <c r="K30" s="12"/>
      <c r="L30" s="12"/>
      <c r="M30" s="12"/>
      <c r="N30" s="12"/>
      <c r="O30" s="12"/>
      <c r="P30" s="12"/>
      <c r="Q30" s="12"/>
      <c r="R30" s="12"/>
      <c r="S30" s="12"/>
    </row>
    <row r="31" spans="1:19" x14ac:dyDescent="0.25">
      <c r="C31" s="12"/>
      <c r="D31" s="12"/>
      <c r="E31" s="12"/>
      <c r="F31" s="12"/>
      <c r="G31" s="12"/>
      <c r="H31" s="12"/>
      <c r="I31" s="12"/>
      <c r="J31" s="12"/>
      <c r="K31" s="12"/>
      <c r="L31" s="12"/>
      <c r="M31" s="12"/>
      <c r="N31" s="12"/>
      <c r="O31" s="12"/>
      <c r="P31" s="12"/>
      <c r="Q31" s="12"/>
      <c r="R31" s="12"/>
      <c r="S31" s="12"/>
    </row>
    <row r="32" spans="1:19" x14ac:dyDescent="0.25">
      <c r="C32" s="12"/>
      <c r="D32" s="12"/>
      <c r="E32" s="12"/>
      <c r="F32" s="12"/>
      <c r="G32" s="12"/>
      <c r="H32" s="12"/>
      <c r="I32" s="12"/>
      <c r="J32" s="12"/>
      <c r="K32" s="12"/>
      <c r="L32" s="12"/>
      <c r="M32" s="12"/>
      <c r="N32" s="12"/>
      <c r="O32" s="12"/>
      <c r="P32" s="12"/>
      <c r="Q32" s="12"/>
      <c r="R32" s="12"/>
      <c r="S32" s="12"/>
    </row>
    <row r="33" spans="3:19" x14ac:dyDescent="0.25">
      <c r="C33" s="12"/>
      <c r="D33" s="12"/>
      <c r="E33" s="12"/>
      <c r="F33" s="12"/>
      <c r="G33" s="12"/>
      <c r="H33" s="12"/>
      <c r="I33" s="12"/>
      <c r="J33" s="12"/>
      <c r="K33" s="12"/>
      <c r="L33" s="12"/>
      <c r="M33" s="12"/>
      <c r="N33" s="12"/>
      <c r="O33" s="12"/>
      <c r="P33" s="12"/>
      <c r="Q33" s="12"/>
      <c r="R33" s="12"/>
      <c r="S33" s="12"/>
    </row>
    <row r="34" spans="3:19" x14ac:dyDescent="0.25">
      <c r="C34" s="12"/>
      <c r="D34" s="12"/>
      <c r="E34" s="12"/>
      <c r="F34" s="12"/>
      <c r="G34" s="12"/>
      <c r="H34" s="12"/>
      <c r="I34" s="12"/>
      <c r="J34" s="12"/>
      <c r="K34" s="12"/>
      <c r="L34" s="12"/>
      <c r="M34" s="12"/>
      <c r="N34" s="12"/>
      <c r="O34" s="12"/>
      <c r="P34" s="12"/>
      <c r="Q34" s="12"/>
      <c r="R34" s="12"/>
      <c r="S34" s="12"/>
    </row>
    <row r="35" spans="3:19" x14ac:dyDescent="0.25">
      <c r="C35" s="12"/>
      <c r="D35" s="12"/>
      <c r="E35" s="12"/>
      <c r="F35" s="12"/>
      <c r="G35" s="12"/>
      <c r="H35" s="12"/>
      <c r="I35" s="12"/>
      <c r="J35" s="12"/>
      <c r="K35" s="12"/>
      <c r="L35" s="12"/>
      <c r="M35" s="12"/>
      <c r="N35" s="12"/>
      <c r="O35" s="12"/>
      <c r="P35" s="12"/>
      <c r="Q35" s="12"/>
      <c r="R35" s="12"/>
      <c r="S35" s="12"/>
    </row>
    <row r="36" spans="3:19" x14ac:dyDescent="0.25">
      <c r="C36" s="12"/>
      <c r="D36" s="12"/>
      <c r="E36" s="12"/>
      <c r="F36" s="12"/>
      <c r="G36" s="12"/>
      <c r="H36" s="12"/>
      <c r="I36" s="12"/>
      <c r="J36" s="12"/>
      <c r="K36" s="12"/>
      <c r="L36" s="12"/>
      <c r="M36" s="12"/>
      <c r="N36" s="12"/>
      <c r="O36" s="12"/>
      <c r="P36" s="12"/>
      <c r="Q36" s="12"/>
      <c r="R36" s="12"/>
      <c r="S36" s="12"/>
    </row>
    <row r="37" spans="3:19" x14ac:dyDescent="0.25">
      <c r="C37" s="12"/>
      <c r="D37" s="12"/>
      <c r="E37" s="12"/>
      <c r="F37" s="12"/>
      <c r="G37" s="12"/>
      <c r="H37" s="12"/>
      <c r="I37" s="12"/>
      <c r="J37" s="12"/>
      <c r="K37" s="12"/>
      <c r="L37" s="12"/>
      <c r="M37" s="12"/>
      <c r="N37" s="12"/>
      <c r="O37" s="12"/>
      <c r="P37" s="12"/>
      <c r="Q37" s="12"/>
      <c r="R37" s="12"/>
      <c r="S37" s="12"/>
    </row>
    <row r="38" spans="3:19" x14ac:dyDescent="0.25">
      <c r="C38" s="12"/>
      <c r="D38" s="12"/>
      <c r="E38" s="12"/>
      <c r="F38" s="12"/>
      <c r="G38" s="12"/>
      <c r="H38" s="12"/>
      <c r="I38" s="12"/>
      <c r="J38" s="12"/>
      <c r="K38" s="12"/>
      <c r="L38" s="12"/>
      <c r="M38" s="12"/>
      <c r="N38" s="12"/>
      <c r="O38" s="12"/>
      <c r="P38" s="12"/>
      <c r="Q38" s="12"/>
      <c r="R38" s="12"/>
      <c r="S38" s="12"/>
    </row>
    <row r="39" spans="3:19" x14ac:dyDescent="0.25">
      <c r="C39" s="12"/>
      <c r="D39" s="12"/>
      <c r="E39" s="12"/>
      <c r="F39" s="12"/>
      <c r="G39" s="12"/>
      <c r="H39" s="12"/>
      <c r="I39" s="12"/>
      <c r="J39" s="12"/>
      <c r="K39" s="12"/>
      <c r="L39" s="12"/>
      <c r="M39" s="12"/>
      <c r="N39" s="12"/>
      <c r="O39" s="12"/>
      <c r="P39" s="12"/>
      <c r="Q39" s="12"/>
      <c r="R39" s="12"/>
      <c r="S39" s="12"/>
    </row>
  </sheetData>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JE calculator AGENT</vt:lpstr>
      <vt:lpstr>AGENT Rollforward</vt:lpstr>
      <vt:lpstr>Generic Deferral Tracker</vt:lpstr>
      <vt:lpstr>JE calculator SRP</vt:lpstr>
      <vt:lpstr>CS JE Year 1</vt:lpstr>
      <vt:lpstr>Cost Sharing Deferral Tracking</vt:lpstr>
      <vt:lpstr>Cost Sharing Rollforward</vt:lpstr>
      <vt:lpstr>'AGENT Rollforward'!Print_Area</vt:lpstr>
      <vt:lpstr>'Cost Sharing Rollforward'!Print_Area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Ahni Smith</cp:lastModifiedBy>
  <cp:lastPrinted>2016-06-09T22:12:04Z</cp:lastPrinted>
  <dcterms:created xsi:type="dcterms:W3CDTF">2015-05-05T20:15:03Z</dcterms:created>
  <dcterms:modified xsi:type="dcterms:W3CDTF">2025-05-30T20:56:21Z</dcterms:modified>
</cp:coreProperties>
</file>